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ffice of Information Technology - Applications Services\Intranet &amp; Internet\depository\internet\"/>
    </mc:Choice>
  </mc:AlternateContent>
  <xr:revisionPtr revIDLastSave="0" documentId="13_ncr:1_{8D9AA930-F426-4571-BBDB-1778C2E6A4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" sheetId="1" r:id="rId1"/>
  </sheets>
  <definedNames>
    <definedName name="_EXP13">A!$AN$29:$AO$35</definedName>
    <definedName name="_EXP2">A!$AN$29:$AO$29</definedName>
    <definedName name="_MT13">A!$P$29:$P$35</definedName>
    <definedName name="_MTH2">A!$P$29:$P$29</definedName>
    <definedName name="DISB">A!$K$28:$O$28</definedName>
    <definedName name="DISB2">A!$K$29:$O$29</definedName>
    <definedName name="EXP">A!$AN$28:$AO$28</definedName>
    <definedName name="MTH">A!$P$28:$P$28</definedName>
    <definedName name="_xlnm.Print_Titles" localSheetId="0">A!$4:$12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24" i="1" l="1"/>
  <c r="BF24" i="1"/>
  <c r="BF43" i="1" l="1"/>
  <c r="AP43" i="1"/>
  <c r="BF42" i="1"/>
  <c r="AP42" i="1"/>
  <c r="BF41" i="1"/>
  <c r="AP41" i="1"/>
  <c r="BF40" i="1"/>
  <c r="AP40" i="1"/>
  <c r="BF39" i="1"/>
  <c r="AP39" i="1"/>
  <c r="BF38" i="1"/>
  <c r="AP38" i="1"/>
  <c r="BF37" i="1"/>
  <c r="AP37" i="1"/>
  <c r="BF36" i="1"/>
  <c r="AP36" i="1"/>
  <c r="BF35" i="1"/>
  <c r="AP35" i="1"/>
  <c r="BF34" i="1"/>
  <c r="AP34" i="1"/>
  <c r="BF33" i="1"/>
  <c r="AP33" i="1"/>
  <c r="BF32" i="1"/>
  <c r="AP32" i="1"/>
  <c r="BF31" i="1"/>
  <c r="AP31" i="1"/>
  <c r="BF30" i="1"/>
  <c r="AP30" i="1"/>
  <c r="BF29" i="1"/>
  <c r="AP29" i="1"/>
  <c r="BF28" i="1"/>
  <c r="AP28" i="1"/>
  <c r="BF27" i="1"/>
  <c r="AP27" i="1"/>
  <c r="BF26" i="1"/>
  <c r="AP26" i="1"/>
  <c r="BF23" i="1"/>
  <c r="AP23" i="1"/>
  <c r="BF22" i="1"/>
  <c r="AP22" i="1"/>
  <c r="BF21" i="1"/>
  <c r="AP21" i="1"/>
  <c r="BF20" i="1"/>
  <c r="AP20" i="1"/>
  <c r="BF19" i="1"/>
  <c r="AP19" i="1"/>
  <c r="BF18" i="1"/>
  <c r="AP18" i="1"/>
  <c r="BF17" i="1"/>
  <c r="AP17" i="1"/>
  <c r="BF16" i="1"/>
  <c r="AP16" i="1"/>
  <c r="BF15" i="1"/>
  <c r="AP15" i="1"/>
  <c r="BF14" i="1"/>
  <c r="AP14" i="1"/>
  <c r="BF13" i="1"/>
  <c r="AP13" i="1"/>
  <c r="Z11" i="1" l="1"/>
  <c r="Y11" i="1"/>
  <c r="X11" i="1"/>
  <c r="W11" i="1"/>
  <c r="V11" i="1"/>
  <c r="Z10" i="1"/>
  <c r="X10" i="1"/>
  <c r="W10" i="1"/>
  <c r="V10" i="1"/>
  <c r="U11" i="1"/>
  <c r="U10" i="1"/>
  <c r="B12" i="1" l="1"/>
  <c r="S11" i="1"/>
  <c r="R11" i="1"/>
  <c r="T11" i="1"/>
  <c r="AB10" i="1"/>
  <c r="AT11" i="1"/>
  <c r="AT10" i="1"/>
  <c r="BF10" i="1"/>
  <c r="AB11" i="1"/>
  <c r="AY10" i="1"/>
  <c r="H10" i="1"/>
  <c r="I10" i="1"/>
  <c r="J10" i="1"/>
  <c r="K10" i="1"/>
  <c r="L10" i="1"/>
  <c r="M10" i="1"/>
  <c r="N10" i="1"/>
  <c r="O10" i="1"/>
  <c r="AA10" i="1"/>
  <c r="AC10" i="1"/>
  <c r="AD10" i="1"/>
  <c r="AE10" i="1"/>
  <c r="AF10" i="1"/>
  <c r="AG10" i="1"/>
  <c r="AH10" i="1"/>
  <c r="AI10" i="1"/>
  <c r="AK10" i="1"/>
  <c r="AL10" i="1"/>
  <c r="AM10" i="1"/>
  <c r="AN10" i="1"/>
  <c r="AO10" i="1"/>
  <c r="AQ10" i="1"/>
  <c r="AR10" i="1"/>
  <c r="AS10" i="1"/>
  <c r="AU10" i="1"/>
  <c r="AV10" i="1"/>
  <c r="AW10" i="1"/>
  <c r="AX10" i="1"/>
  <c r="AZ10" i="1"/>
  <c r="BA10" i="1"/>
  <c r="BB10" i="1"/>
  <c r="BC10" i="1"/>
  <c r="BD10" i="1"/>
  <c r="BE10" i="1"/>
  <c r="BG10" i="1"/>
  <c r="BH10" i="1"/>
  <c r="BI10" i="1"/>
  <c r="BJ10" i="1"/>
  <c r="BK10" i="1"/>
  <c r="BL10" i="1"/>
  <c r="H11" i="1"/>
  <c r="I11" i="1"/>
  <c r="J11" i="1"/>
  <c r="K11" i="1"/>
  <c r="L11" i="1"/>
  <c r="M11" i="1"/>
  <c r="N11" i="1"/>
  <c r="O11" i="1"/>
  <c r="P11" i="1"/>
  <c r="AA11" i="1"/>
  <c r="AC11" i="1"/>
  <c r="AD11" i="1"/>
  <c r="AE11" i="1"/>
  <c r="AF11" i="1"/>
  <c r="AG11" i="1"/>
  <c r="AH11" i="1"/>
  <c r="AI11" i="1"/>
  <c r="AK11" i="1"/>
  <c r="AL11" i="1"/>
  <c r="AM11" i="1"/>
  <c r="AN11" i="1"/>
  <c r="AO11" i="1"/>
  <c r="AQ11" i="1"/>
  <c r="AR11" i="1"/>
  <c r="AS11" i="1"/>
  <c r="AU11" i="1"/>
  <c r="AV11" i="1"/>
  <c r="AW11" i="1"/>
  <c r="AX11" i="1"/>
  <c r="AY11" i="1"/>
  <c r="AZ11" i="1"/>
  <c r="BA11" i="1"/>
  <c r="BB11" i="1"/>
  <c r="BC11" i="1"/>
  <c r="BD11" i="1"/>
  <c r="BE11" i="1"/>
  <c r="BG11" i="1"/>
  <c r="BH11" i="1"/>
  <c r="BI11" i="1"/>
  <c r="BJ11" i="1"/>
  <c r="BK11" i="1"/>
  <c r="BL11" i="1"/>
  <c r="BF11" i="1"/>
  <c r="Q11" i="1" l="1"/>
  <c r="R10" i="1"/>
  <c r="AJ11" i="1"/>
  <c r="Q10" i="1"/>
  <c r="AP11" i="1"/>
  <c r="AJ10" i="1"/>
  <c r="S10" i="1"/>
</calcChain>
</file>

<file path=xl/sharedStrings.xml><?xml version="1.0" encoding="utf-8"?>
<sst xmlns="http://schemas.openxmlformats.org/spreadsheetml/2006/main" count="297" uniqueCount="239">
  <si>
    <t xml:space="preserve"> </t>
  </si>
  <si>
    <t xml:space="preserve">              PAYOUT TO NONPRIORITY UNSECUREDS</t>
  </si>
  <si>
    <t xml:space="preserve">            EMPLOYEE EXPENSES</t>
  </si>
  <si>
    <t># MONTHS</t>
  </si>
  <si>
    <t>#CASES</t>
  </si>
  <si>
    <t>$ FEES</t>
  </si>
  <si>
    <t>% EXP.</t>
  </si>
  <si>
    <t>0%</t>
  </si>
  <si>
    <t>1-39%</t>
  </si>
  <si>
    <t>40%-69%</t>
  </si>
  <si>
    <t>70% or more</t>
  </si>
  <si>
    <t>ACCTG</t>
  </si>
  <si>
    <t>ACCUM.</t>
  </si>
  <si>
    <t>ACTIVE</t>
  </si>
  <si>
    <t>ADJUST.</t>
  </si>
  <si>
    <t>ADJUSTMENTS</t>
  </si>
  <si>
    <t>APPT.</t>
  </si>
  <si>
    <t>AR</t>
  </si>
  <si>
    <t>ATTORNEYS</t>
  </si>
  <si>
    <t>AVG % FEE</t>
  </si>
  <si>
    <t>BALANCE</t>
  </si>
  <si>
    <t>BEFORE</t>
  </si>
  <si>
    <t>BENEFITS</t>
  </si>
  <si>
    <t>BOOKKEEPING</t>
  </si>
  <si>
    <t>CA</t>
  </si>
  <si>
    <t>CASES</t>
  </si>
  <si>
    <t xml:space="preserve">CASES </t>
  </si>
  <si>
    <t>CITY</t>
  </si>
  <si>
    <t>CLOSED</t>
  </si>
  <si>
    <t>COMPLETE</t>
  </si>
  <si>
    <t>COMP'N</t>
  </si>
  <si>
    <t>COMPUTER</t>
  </si>
  <si>
    <t>CON-</t>
  </si>
  <si>
    <t>CONSTR.</t>
  </si>
  <si>
    <t>CONTRIB.</t>
  </si>
  <si>
    <t>CONVERT.</t>
  </si>
  <si>
    <t>CRED'R</t>
  </si>
  <si>
    <t>CURRENT YR</t>
  </si>
  <si>
    <t>DEBTOR</t>
  </si>
  <si>
    <t>DEFICIT</t>
  </si>
  <si>
    <t>DISBURS</t>
  </si>
  <si>
    <t>DISBURSE.</t>
  </si>
  <si>
    <t>DISCHARGE</t>
  </si>
  <si>
    <t>DISMISS.</t>
  </si>
  <si>
    <t>DISTRICT</t>
  </si>
  <si>
    <t>EMPLOYER'S</t>
  </si>
  <si>
    <t>ENDING</t>
  </si>
  <si>
    <t>EQUIP/</t>
  </si>
  <si>
    <t>EXCESS</t>
  </si>
  <si>
    <t xml:space="preserve">EXP. FUND </t>
  </si>
  <si>
    <t>EXPENSES</t>
  </si>
  <si>
    <t>FILED</t>
  </si>
  <si>
    <t xml:space="preserve">FIRST NAME </t>
  </si>
  <si>
    <t>FL</t>
  </si>
  <si>
    <t>FURN</t>
  </si>
  <si>
    <t>GA</t>
  </si>
  <si>
    <t>GROSS</t>
  </si>
  <si>
    <t>HARDSHIP</t>
  </si>
  <si>
    <t>HELD</t>
  </si>
  <si>
    <t>IA</t>
  </si>
  <si>
    <t>ID</t>
  </si>
  <si>
    <t>IL</t>
  </si>
  <si>
    <t>IN</t>
  </si>
  <si>
    <t>INTEREST</t>
  </si>
  <si>
    <t>KS</t>
  </si>
  <si>
    <t>LAST NAME</t>
  </si>
  <si>
    <t>MI</t>
  </si>
  <si>
    <t>MIS-</t>
  </si>
  <si>
    <t>MS</t>
  </si>
  <si>
    <t>N.A.</t>
  </si>
  <si>
    <t>NATIONAL AVERAGES</t>
  </si>
  <si>
    <t>NATIONAL TOTALS</t>
  </si>
  <si>
    <t>NE</t>
  </si>
  <si>
    <t>NEW</t>
  </si>
  <si>
    <t>NO</t>
  </si>
  <si>
    <t>NY</t>
  </si>
  <si>
    <t>OFFICE</t>
  </si>
  <si>
    <t>OH</t>
  </si>
  <si>
    <t>OK</t>
  </si>
  <si>
    <t>OPER.</t>
  </si>
  <si>
    <t>OTHER</t>
  </si>
  <si>
    <t>PAYABLE</t>
  </si>
  <si>
    <t>PAYMENTS</t>
  </si>
  <si>
    <t>PLAN</t>
  </si>
  <si>
    <t>POSTAGE/</t>
  </si>
  <si>
    <t>PRIORITY</t>
  </si>
  <si>
    <t>PURCHASE</t>
  </si>
  <si>
    <t>REC.</t>
  </si>
  <si>
    <t>RECEIPTS</t>
  </si>
  <si>
    <t>REFUNDS</t>
  </si>
  <si>
    <t xml:space="preserve">REG </t>
  </si>
  <si>
    <t>RELATE</t>
  </si>
  <si>
    <t>RELATED</t>
  </si>
  <si>
    <t>RENT AND</t>
  </si>
  <si>
    <t>RENTAL</t>
  </si>
  <si>
    <t>SALARIES</t>
  </si>
  <si>
    <t>SECURED</t>
  </si>
  <si>
    <t>SERVICES</t>
  </si>
  <si>
    <t>STATE</t>
  </si>
  <si>
    <t>SULTING</t>
  </si>
  <si>
    <t>SUPPLIES</t>
  </si>
  <si>
    <t>TELEPH/</t>
  </si>
  <si>
    <t>TN</t>
  </si>
  <si>
    <t>TO ANTHR.</t>
  </si>
  <si>
    <t>TOTAL</t>
  </si>
  <si>
    <t>TRAINING</t>
  </si>
  <si>
    <t>TRANSFERRED</t>
  </si>
  <si>
    <t>TRUST FUND</t>
  </si>
  <si>
    <t>TRUSTEE</t>
  </si>
  <si>
    <t>TX</t>
  </si>
  <si>
    <t>UNSEC. CLAIMS</t>
  </si>
  <si>
    <t>UNSEC'D</t>
  </si>
  <si>
    <t>UTILS</t>
  </si>
  <si>
    <t>VT</t>
  </si>
  <si>
    <t>WI</t>
  </si>
  <si>
    <t>TOTAL DISBURSEMENTS</t>
  </si>
  <si>
    <t>NON-FEE DISBURSEMENTS</t>
  </si>
  <si>
    <t>Sensenich</t>
  </si>
  <si>
    <t>Swimelar</t>
  </si>
  <si>
    <t>Barkley, Jr.</t>
  </si>
  <si>
    <t>Hendren</t>
  </si>
  <si>
    <t>Viegelahn</t>
  </si>
  <si>
    <t>Hildebrand</t>
  </si>
  <si>
    <t>McDonald</t>
  </si>
  <si>
    <t>Pees</t>
  </si>
  <si>
    <t>Black</t>
  </si>
  <si>
    <t>Chael</t>
  </si>
  <si>
    <t>Dunbar</t>
  </si>
  <si>
    <t>Overcash</t>
  </si>
  <si>
    <t>Williams</t>
  </si>
  <si>
    <t>Burchard</t>
  </si>
  <si>
    <t>Johnson</t>
  </si>
  <si>
    <t>Burdette</t>
  </si>
  <si>
    <t>Elsaesser</t>
  </si>
  <si>
    <t>Eck</t>
  </si>
  <si>
    <t>Carrion</t>
  </si>
  <si>
    <t>Kelley</t>
  </si>
  <si>
    <t>Waage</t>
  </si>
  <si>
    <t>Whaley</t>
  </si>
  <si>
    <t>&gt; 65 MOS.</t>
  </si>
  <si>
    <t>Norwich</t>
  </si>
  <si>
    <t>Syracuse</t>
  </si>
  <si>
    <t>Northern</t>
  </si>
  <si>
    <t>Jackson</t>
  </si>
  <si>
    <t>Southern/Northern</t>
  </si>
  <si>
    <t>Lubbock</t>
  </si>
  <si>
    <t>Austin</t>
  </si>
  <si>
    <t>Western</t>
  </si>
  <si>
    <t>San Antonio</t>
  </si>
  <si>
    <t>Nashville</t>
  </si>
  <si>
    <t>Middle</t>
  </si>
  <si>
    <t>Chattanooga</t>
  </si>
  <si>
    <t>Eastern</t>
  </si>
  <si>
    <t>Saginaw</t>
  </si>
  <si>
    <t>Worthington</t>
  </si>
  <si>
    <t>Southern</t>
  </si>
  <si>
    <t>Seymour</t>
  </si>
  <si>
    <t>Merrillville</t>
  </si>
  <si>
    <t>Peoria</t>
  </si>
  <si>
    <t>Central</t>
  </si>
  <si>
    <t>Milwaukee</t>
  </si>
  <si>
    <t>Madison</t>
  </si>
  <si>
    <t>Waterloo</t>
  </si>
  <si>
    <t>Northern/Southern</t>
  </si>
  <si>
    <t>Omaha</t>
  </si>
  <si>
    <t>Hot Springs Natl Prk</t>
  </si>
  <si>
    <t>Eastern/Western</t>
  </si>
  <si>
    <t>Foster City</t>
  </si>
  <si>
    <t>Fresno</t>
  </si>
  <si>
    <t>Eastern/Northern</t>
  </si>
  <si>
    <t>Sacramento</t>
  </si>
  <si>
    <t>Seattle</t>
  </si>
  <si>
    <t>Sandpoint</t>
  </si>
  <si>
    <t>Hailey</t>
  </si>
  <si>
    <t>Tulsa</t>
  </si>
  <si>
    <t>Wichita</t>
  </si>
  <si>
    <t>San Juan</t>
  </si>
  <si>
    <t>Albany</t>
  </si>
  <si>
    <t>Northern/Middle</t>
  </si>
  <si>
    <t>Barndenton</t>
  </si>
  <si>
    <t>Augusta</t>
  </si>
  <si>
    <t>Atlanta</t>
  </si>
  <si>
    <t>delete for FY14</t>
  </si>
  <si>
    <t>Harring</t>
  </si>
  <si>
    <t>Meyer</t>
  </si>
  <si>
    <t>APPROVED</t>
  </si>
  <si>
    <t xml:space="preserve"> FROM PRIOR YR</t>
  </si>
  <si>
    <t>CARRYOVER COMP'N</t>
  </si>
  <si>
    <t>CA &amp; NV</t>
  </si>
  <si>
    <t>Kloiber</t>
  </si>
  <si>
    <t>LOOKUP</t>
  </si>
  <si>
    <t>WA &amp; ID</t>
  </si>
  <si>
    <t>OR &amp; WA</t>
  </si>
  <si>
    <t>PR &amp; VI</t>
  </si>
  <si>
    <t>FL &amp; GA</t>
  </si>
  <si>
    <t>FEE DISBURSEMENTS under $450,000</t>
  </si>
  <si>
    <t>FEE DISBURSEMENTS over $450,000</t>
  </si>
  <si>
    <t>NON-FEE RECEIPTS</t>
  </si>
  <si>
    <t>FEE RECEIPTS under $450,000</t>
  </si>
  <si>
    <t>FEE RECEIPTS over $450,000</t>
  </si>
  <si>
    <t>West</t>
  </si>
  <si>
    <t>FEE AT DISBURSEMENT</t>
  </si>
  <si>
    <t>FEE AT RECEIPT</t>
  </si>
  <si>
    <t>Garcia</t>
  </si>
  <si>
    <t>Rainsdon</t>
  </si>
  <si>
    <t>Overstreet</t>
  </si>
  <si>
    <t>Davis</t>
  </si>
  <si>
    <t>Jan</t>
  </si>
  <si>
    <t>Mark</t>
  </si>
  <si>
    <t>Harold</t>
  </si>
  <si>
    <t>Brad</t>
  </si>
  <si>
    <t>G. Ray</t>
  </si>
  <si>
    <t>Mary</t>
  </si>
  <si>
    <t>Henry</t>
  </si>
  <si>
    <t>Kara</t>
  </si>
  <si>
    <t>Thomas</t>
  </si>
  <si>
    <t>Frank</t>
  </si>
  <si>
    <t>Joseph</t>
  </si>
  <si>
    <t>Paul</t>
  </si>
  <si>
    <t>Michael</t>
  </si>
  <si>
    <t>Rebecca</t>
  </si>
  <si>
    <t>Carol</t>
  </si>
  <si>
    <t>James</t>
  </si>
  <si>
    <t>Renee</t>
  </si>
  <si>
    <t>David</t>
  </si>
  <si>
    <t>Virginia</t>
  </si>
  <si>
    <t>J. Ford</t>
  </si>
  <si>
    <t>Gary</t>
  </si>
  <si>
    <t>Carl</t>
  </si>
  <si>
    <t>Lonnie</t>
  </si>
  <si>
    <t>Walter</t>
  </si>
  <si>
    <t>Jon</t>
  </si>
  <si>
    <t>Nancy</t>
  </si>
  <si>
    <t>TO USTSF</t>
  </si>
  <si>
    <t>CHAPTER  12  STANDING TRUSTEE FY19 ANNUAL REPORTS</t>
  </si>
  <si>
    <t>END 19</t>
  </si>
  <si>
    <t>START 19</t>
  </si>
  <si>
    <t xml:space="preserve">ACTUAL </t>
  </si>
  <si>
    <t xml:space="preserve">Clark/Combs-Skinner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</si>
</sst>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$-409]\ #,##0"/>
    <numFmt numFmtId="165" formatCode="#,##0.0"/>
    <numFmt numFmtId="166" formatCode="0.0"/>
    <numFmt numFmtId="167" formatCode="0.0%"/>
    <numFmt numFmtId="168" formatCode="#,##0.0_);\(#,##0.0\)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15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/>
    <xf numFmtId="0" fontId="9" fillId="0" borderId="0"/>
    <xf numFmtId="0" fontId="9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7" fillId="0" borderId="0"/>
    <xf numFmtId="44" fontId="18" fillId="0" borderId="0" applyFont="0" applyFill="0" applyBorder="0" applyAlignment="0" applyProtection="0"/>
  </cellStyleXfs>
  <cellXfs count="118">
    <xf numFmtId="3" fontId="0" fillId="2" borderId="0" xfId="0" applyNumberFormat="1" applyFill="1"/>
    <xf numFmtId="0" fontId="7" fillId="2" borderId="1" xfId="0" applyFont="1" applyFill="1" applyBorder="1"/>
    <xf numFmtId="3" fontId="5" fillId="2" borderId="0" xfId="0" applyNumberFormat="1" applyFont="1" applyFill="1"/>
    <xf numFmtId="3" fontId="7" fillId="2" borderId="1" xfId="0" applyNumberFormat="1" applyFont="1" applyFill="1" applyBorder="1"/>
    <xf numFmtId="0" fontId="5" fillId="2" borderId="1" xfId="0" applyFont="1" applyFill="1" applyBorder="1"/>
    <xf numFmtId="166" fontId="7" fillId="2" borderId="1" xfId="0" applyNumberFormat="1" applyFont="1" applyFill="1" applyBorder="1"/>
    <xf numFmtId="10" fontId="7" fillId="2" borderId="1" xfId="0" applyNumberFormat="1" applyFont="1" applyFill="1" applyBorder="1"/>
    <xf numFmtId="167" fontId="7" fillId="2" borderId="1" xfId="0" applyNumberFormat="1" applyFont="1" applyFill="1" applyBorder="1"/>
    <xf numFmtId="0" fontId="5" fillId="2" borderId="3" xfId="0" applyFont="1" applyFill="1" applyBorder="1"/>
    <xf numFmtId="166" fontId="5" fillId="2" borderId="0" xfId="0" applyNumberFormat="1" applyFont="1" applyFill="1"/>
    <xf numFmtId="10" fontId="5" fillId="2" borderId="0" xfId="0" applyNumberFormat="1" applyFont="1" applyFill="1"/>
    <xf numFmtId="0" fontId="7" fillId="2" borderId="6" xfId="0" applyFont="1" applyFill="1" applyBorder="1"/>
    <xf numFmtId="0" fontId="7" fillId="2" borderId="7" xfId="0" applyFont="1" applyFill="1" applyBorder="1"/>
    <xf numFmtId="0" fontId="7" fillId="3" borderId="9" xfId="0" applyFont="1" applyFill="1" applyBorder="1"/>
    <xf numFmtId="0" fontId="7" fillId="2" borderId="3" xfId="0" applyFont="1" applyFill="1" applyBorder="1"/>
    <xf numFmtId="0" fontId="7" fillId="2" borderId="10" xfId="0" applyFont="1" applyFill="1" applyBorder="1"/>
    <xf numFmtId="3" fontId="0" fillId="2" borderId="0" xfId="0" applyNumberFormat="1" applyFill="1" applyAlignment="1">
      <alignment horizontal="centerContinuous"/>
    </xf>
    <xf numFmtId="3" fontId="5" fillId="2" borderId="0" xfId="0" applyNumberFormat="1" applyFont="1" applyFill="1" applyAlignment="1"/>
    <xf numFmtId="0" fontId="8" fillId="2" borderId="0" xfId="0" applyFont="1" applyFill="1" applyAlignment="1"/>
    <xf numFmtId="3" fontId="5" fillId="4" borderId="0" xfId="0" applyNumberFormat="1" applyFont="1" applyFill="1"/>
    <xf numFmtId="3" fontId="0" fillId="4" borderId="0" xfId="0" applyNumberFormat="1" applyFill="1"/>
    <xf numFmtId="3" fontId="10" fillId="2" borderId="0" xfId="0" applyNumberFormat="1" applyFont="1" applyFill="1" applyAlignment="1">
      <alignment horizontal="left"/>
    </xf>
    <xf numFmtId="1" fontId="11" fillId="4" borderId="1" xfId="0" applyNumberFormat="1" applyFont="1" applyFill="1" applyBorder="1"/>
    <xf numFmtId="164" fontId="11" fillId="4" borderId="1" xfId="0" applyNumberFormat="1" applyFont="1" applyFill="1" applyBorder="1"/>
    <xf numFmtId="3" fontId="11" fillId="4" borderId="1" xfId="0" applyNumberFormat="1" applyFont="1" applyFill="1" applyBorder="1"/>
    <xf numFmtId="3" fontId="11" fillId="5" borderId="1" xfId="0" applyNumberFormat="1" applyFont="1" applyFill="1" applyBorder="1"/>
    <xf numFmtId="0" fontId="4" fillId="2" borderId="6" xfId="0" applyFont="1" applyFill="1" applyBorder="1"/>
    <xf numFmtId="0" fontId="4" fillId="2" borderId="2" xfId="0" applyFont="1" applyFill="1" applyBorder="1"/>
    <xf numFmtId="0" fontId="6" fillId="2" borderId="2" xfId="0" applyFont="1" applyFill="1" applyBorder="1"/>
    <xf numFmtId="0" fontId="4" fillId="2" borderId="5" xfId="0" applyFont="1" applyFill="1" applyBorder="1"/>
    <xf numFmtId="0" fontId="4" fillId="2" borderId="10" xfId="0" applyFont="1" applyFill="1" applyBorder="1"/>
    <xf numFmtId="0" fontId="4" fillId="2" borderId="7" xfId="0" applyFont="1" applyFill="1" applyBorder="1"/>
    <xf numFmtId="0" fontId="4" fillId="2" borderId="3" xfId="0" applyFont="1" applyFill="1" applyBorder="1"/>
    <xf numFmtId="0" fontId="6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6" fillId="2" borderId="4" xfId="0" applyFont="1" applyFill="1" applyBorder="1"/>
    <xf numFmtId="3" fontId="12" fillId="2" borderId="11" xfId="0" applyNumberFormat="1" applyFont="1" applyFill="1" applyBorder="1" applyAlignment="1">
      <alignment horizontal="center"/>
    </xf>
    <xf numFmtId="3" fontId="12" fillId="2" borderId="12" xfId="0" applyNumberFormat="1" applyFont="1" applyFill="1" applyBorder="1" applyAlignment="1">
      <alignment horizontal="center"/>
    </xf>
    <xf numFmtId="3" fontId="12" fillId="2" borderId="4" xfId="0" applyNumberFormat="1" applyFont="1" applyFill="1" applyBorder="1" applyAlignment="1">
      <alignment horizontal="center"/>
    </xf>
    <xf numFmtId="3" fontId="12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4" fillId="2" borderId="0" xfId="0" applyNumberFormat="1" applyFont="1" applyFill="1" applyBorder="1"/>
    <xf numFmtId="0" fontId="11" fillId="5" borderId="13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11" fillId="3" borderId="5" xfId="0" applyFont="1" applyFill="1" applyBorder="1"/>
    <xf numFmtId="3" fontId="11" fillId="3" borderId="1" xfId="0" applyNumberFormat="1" applyFont="1" applyFill="1" applyBorder="1"/>
    <xf numFmtId="37" fontId="11" fillId="3" borderId="1" xfId="0" applyNumberFormat="1" applyFont="1" applyFill="1" applyBorder="1"/>
    <xf numFmtId="165" fontId="11" fillId="3" borderId="1" xfId="0" applyNumberFormat="1" applyFont="1" applyFill="1" applyBorder="1"/>
    <xf numFmtId="10" fontId="11" fillId="3" borderId="1" xfId="0" applyNumberFormat="1" applyFont="1" applyFill="1" applyBorder="1"/>
    <xf numFmtId="167" fontId="11" fillId="3" borderId="1" xfId="0" applyNumberFormat="1" applyFont="1" applyFill="1" applyBorder="1"/>
    <xf numFmtId="0" fontId="11" fillId="3" borderId="1" xfId="0" applyFont="1" applyFill="1" applyBorder="1" applyAlignment="1">
      <alignment horizontal="right"/>
    </xf>
    <xf numFmtId="1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11" fillId="0" borderId="13" xfId="0" applyFont="1" applyFill="1" applyBorder="1"/>
    <xf numFmtId="3" fontId="5" fillId="0" borderId="0" xfId="0" applyNumberFormat="1" applyFont="1" applyFill="1"/>
    <xf numFmtId="3" fontId="0" fillId="0" borderId="0" xfId="0" applyNumberFormat="1" applyFill="1"/>
    <xf numFmtId="3" fontId="4" fillId="2" borderId="0" xfId="0" applyNumberFormat="1" applyFont="1" applyFill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Continuous"/>
    </xf>
    <xf numFmtId="3" fontId="4" fillId="2" borderId="14" xfId="0" applyNumberFormat="1" applyFont="1" applyFill="1" applyBorder="1"/>
    <xf numFmtId="3" fontId="4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3" fontId="4" fillId="2" borderId="14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3" fontId="11" fillId="0" borderId="16" xfId="0" applyNumberFormat="1" applyFont="1" applyFill="1" applyBorder="1"/>
    <xf numFmtId="3" fontId="11" fillId="4" borderId="16" xfId="0" applyNumberFormat="1" applyFont="1" applyFill="1" applyBorder="1"/>
    <xf numFmtId="1" fontId="11" fillId="5" borderId="1" xfId="0" applyNumberFormat="1" applyFont="1" applyFill="1" applyBorder="1"/>
    <xf numFmtId="164" fontId="11" fillId="5" borderId="1" xfId="0" applyNumberFormat="1" applyFont="1" applyFill="1" applyBorder="1"/>
    <xf numFmtId="0" fontId="11" fillId="5" borderId="1" xfId="0" applyFont="1" applyFill="1" applyBorder="1"/>
    <xf numFmtId="3" fontId="5" fillId="5" borderId="0" xfId="0" applyNumberFormat="1" applyFont="1" applyFill="1"/>
    <xf numFmtId="3" fontId="0" fillId="5" borderId="0" xfId="0" applyNumberFormat="1" applyFill="1"/>
    <xf numFmtId="3" fontId="11" fillId="5" borderId="16" xfId="0" applyNumberFormat="1" applyFont="1" applyFill="1" applyBorder="1"/>
    <xf numFmtId="3" fontId="9" fillId="5" borderId="0" xfId="0" applyNumberFormat="1" applyFont="1" applyFill="1"/>
    <xf numFmtId="164" fontId="11" fillId="4" borderId="17" xfId="0" applyNumberFormat="1" applyFont="1" applyFill="1" applyBorder="1"/>
    <xf numFmtId="0" fontId="4" fillId="2" borderId="4" xfId="0" applyFont="1" applyFill="1" applyBorder="1" applyAlignment="1">
      <alignment wrapText="1"/>
    </xf>
    <xf numFmtId="10" fontId="7" fillId="2" borderId="17" xfId="0" applyNumberFormat="1" applyFont="1" applyFill="1" applyBorder="1"/>
    <xf numFmtId="3" fontId="12" fillId="2" borderId="3" xfId="0" applyNumberFormat="1" applyFont="1" applyFill="1" applyBorder="1"/>
    <xf numFmtId="1" fontId="11" fillId="4" borderId="17" xfId="0" applyNumberFormat="1" applyFont="1" applyFill="1" applyBorder="1"/>
    <xf numFmtId="167" fontId="16" fillId="0" borderId="13" xfId="14" applyNumberFormat="1" applyFont="1" applyFill="1" applyBorder="1"/>
    <xf numFmtId="37" fontId="16" fillId="0" borderId="13" xfId="14" applyNumberFormat="1" applyFont="1" applyFill="1" applyBorder="1"/>
    <xf numFmtId="37" fontId="16" fillId="5" borderId="13" xfId="14" applyNumberFormat="1" applyFont="1" applyFill="1" applyBorder="1"/>
    <xf numFmtId="3" fontId="9" fillId="0" borderId="0" xfId="0" applyNumberFormat="1" applyFont="1" applyFill="1"/>
    <xf numFmtId="3" fontId="11" fillId="0" borderId="1" xfId="0" applyNumberFormat="1" applyFont="1" applyFill="1" applyBorder="1"/>
    <xf numFmtId="0" fontId="11" fillId="5" borderId="18" xfId="0" applyFont="1" applyFill="1" applyBorder="1"/>
    <xf numFmtId="14" fontId="5" fillId="2" borderId="0" xfId="0" applyNumberFormat="1" applyFont="1" applyFill="1" applyAlignment="1">
      <alignment horizontal="left"/>
    </xf>
    <xf numFmtId="0" fontId="4" fillId="2" borderId="0" xfId="0" applyFont="1" applyFill="1" applyBorder="1"/>
    <xf numFmtId="3" fontId="4" fillId="2" borderId="19" xfId="0" applyNumberFormat="1" applyFont="1" applyFill="1" applyBorder="1"/>
    <xf numFmtId="3" fontId="4" fillId="2" borderId="20" xfId="0" applyNumberFormat="1" applyFont="1" applyFill="1" applyBorder="1"/>
    <xf numFmtId="3" fontId="4" fillId="2" borderId="21" xfId="0" applyNumberFormat="1" applyFont="1" applyFill="1" applyBorder="1"/>
    <xf numFmtId="22" fontId="4" fillId="2" borderId="0" xfId="0" applyNumberFormat="1" applyFont="1" applyFill="1" applyBorder="1" applyAlignment="1">
      <alignment horizontal="center"/>
    </xf>
    <xf numFmtId="3" fontId="12" fillId="2" borderId="12" xfId="0" applyNumberFormat="1" applyFont="1" applyFill="1" applyBorder="1"/>
    <xf numFmtId="1" fontId="11" fillId="5" borderId="17" xfId="0" applyNumberFormat="1" applyFont="1" applyFill="1" applyBorder="1"/>
    <xf numFmtId="164" fontId="11" fillId="5" borderId="17" xfId="0" applyNumberFormat="1" applyFont="1" applyFill="1" applyBorder="1"/>
    <xf numFmtId="0" fontId="11" fillId="5" borderId="15" xfId="0" applyFont="1" applyFill="1" applyBorder="1"/>
    <xf numFmtId="3" fontId="10" fillId="2" borderId="0" xfId="0" applyNumberFormat="1" applyFont="1" applyFill="1"/>
    <xf numFmtId="167" fontId="16" fillId="5" borderId="13" xfId="14" applyNumberFormat="1" applyFont="1" applyFill="1" applyBorder="1"/>
    <xf numFmtId="0" fontId="11" fillId="5" borderId="0" xfId="0" applyFont="1" applyFill="1" applyBorder="1"/>
    <xf numFmtId="168" fontId="16" fillId="5" borderId="13" xfId="14" applyNumberFormat="1" applyFont="1" applyFill="1" applyBorder="1"/>
    <xf numFmtId="168" fontId="16" fillId="0" borderId="13" xfId="14" applyNumberFormat="1" applyFont="1" applyFill="1" applyBorder="1"/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3" fontId="13" fillId="2" borderId="0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22" fontId="4" fillId="2" borderId="19" xfId="0" applyNumberFormat="1" applyFont="1" applyFill="1" applyBorder="1" applyAlignment="1">
      <alignment horizontal="center"/>
    </xf>
    <xf numFmtId="22" fontId="4" fillId="2" borderId="20" xfId="0" applyNumberFormat="1" applyFont="1" applyFill="1" applyBorder="1" applyAlignment="1">
      <alignment horizontal="center"/>
    </xf>
    <xf numFmtId="22" fontId="4" fillId="2" borderId="2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</cellXfs>
  <cellStyles count="15">
    <cellStyle name="Currency" xfId="14" builtinId="4"/>
    <cellStyle name="Currency 2" xfId="2" xr:uid="{00000000-0005-0000-0000-000001000000}"/>
    <cellStyle name="Currency 3" xfId="10" xr:uid="{00000000-0005-0000-0000-000002000000}"/>
    <cellStyle name="Currency 4" xfId="12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Normal 4" xfId="5" xr:uid="{00000000-0005-0000-0000-000007000000}"/>
    <cellStyle name="Normal 5" xfId="6" xr:uid="{00000000-0005-0000-0000-000008000000}"/>
    <cellStyle name="Normal 5 2" xfId="8" xr:uid="{00000000-0005-0000-0000-000009000000}"/>
    <cellStyle name="Normal 5 3" xfId="13" xr:uid="{00000000-0005-0000-0000-00000A000000}"/>
    <cellStyle name="Normal 6" xfId="7" xr:uid="{00000000-0005-0000-0000-00000B000000}"/>
    <cellStyle name="Normal 7" xfId="1" xr:uid="{00000000-0005-0000-0000-00000C000000}"/>
    <cellStyle name="Normal 8" xfId="9" xr:uid="{00000000-0005-0000-0000-00000D000000}"/>
    <cellStyle name="Normal 9" xfId="11" xr:uid="{00000000-0005-0000-0000-00000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C0C0C0"/>
      <rgbColor rgb="00000000"/>
      <rgbColor rgb="00FFFFFF"/>
      <rgbColor rgb="00E6E6E6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F69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2" sqref="A12"/>
      <selection pane="bottomRight" activeCell="A3" sqref="A3"/>
    </sheetView>
  </sheetViews>
  <sheetFormatPr defaultColWidth="8" defaultRowHeight="15" x14ac:dyDescent="0.2"/>
  <cols>
    <col min="1" max="1" width="5.88671875" style="2" customWidth="1"/>
    <col min="2" max="2" width="19.21875" style="2" customWidth="1"/>
    <col min="3" max="3" width="12.33203125" style="2" hidden="1" customWidth="1"/>
    <col min="4" max="4" width="17.33203125" style="2" customWidth="1"/>
    <col min="5" max="5" width="8.77734375" style="2" hidden="1" customWidth="1"/>
    <col min="6" max="6" width="16.88671875" style="2" customWidth="1"/>
    <col min="7" max="7" width="10.88671875" style="2" customWidth="1"/>
    <col min="8" max="9" width="11" style="2" customWidth="1"/>
    <col min="10" max="10" width="10" style="2" customWidth="1"/>
    <col min="11" max="11" width="10.88671875" style="2" customWidth="1"/>
    <col min="12" max="12" width="9.21875" style="2" customWidth="1"/>
    <col min="13" max="13" width="9.88671875" style="2" customWidth="1"/>
    <col min="14" max="14" width="9" style="2" customWidth="1"/>
    <col min="15" max="15" width="13.77734375" style="2" customWidth="1"/>
    <col min="16" max="16" width="10.33203125" style="2" customWidth="1"/>
    <col min="17" max="17" width="14.109375" style="2" customWidth="1"/>
    <col min="18" max="18" width="14.21875" style="2" customWidth="1"/>
    <col min="19" max="19" width="13.6640625" style="2" customWidth="1"/>
    <col min="20" max="25" width="11.77734375" style="2" customWidth="1"/>
    <col min="26" max="26" width="11.109375" style="2" customWidth="1"/>
    <col min="27" max="27" width="8.77734375" style="2" customWidth="1"/>
    <col min="28" max="28" width="11.109375" style="2" customWidth="1"/>
    <col min="29" max="29" width="10.44140625" style="2" customWidth="1"/>
    <col min="30" max="30" width="10.21875" style="2" customWidth="1"/>
    <col min="31" max="31" width="10" style="2" customWidth="1"/>
    <col min="32" max="32" width="10.33203125" style="2" customWidth="1"/>
    <col min="33" max="33" width="11.109375" style="2" customWidth="1"/>
    <col min="34" max="34" width="11.44140625" style="2" customWidth="1"/>
    <col min="35" max="35" width="10.44140625" style="2" customWidth="1"/>
    <col min="36" max="36" width="15" style="2" customWidth="1"/>
    <col min="37" max="37" width="7.77734375" style="2" customWidth="1"/>
    <col min="38" max="38" width="8.44140625" style="2" customWidth="1"/>
    <col min="39" max="39" width="8.6640625" style="2" customWidth="1"/>
    <col min="40" max="40" width="9.6640625" style="2" customWidth="1"/>
    <col min="41" max="41" width="9.109375" style="2" customWidth="1"/>
    <col min="42" max="42" width="8.77734375" style="2" customWidth="1"/>
    <col min="43" max="43" width="7.6640625" style="2" customWidth="1"/>
    <col min="44" max="44" width="10.6640625" style="2" customWidth="1"/>
    <col min="45" max="45" width="8.88671875" style="2" customWidth="1"/>
    <col min="46" max="46" width="16" style="2" customWidth="1"/>
    <col min="47" max="47" width="11.33203125" style="2" customWidth="1"/>
    <col min="48" max="48" width="12.109375" style="2" customWidth="1"/>
    <col min="49" max="49" width="9.77734375" style="2" customWidth="1"/>
    <col min="50" max="50" width="8.44140625" style="2" customWidth="1"/>
    <col min="51" max="51" width="9" style="2" customWidth="1"/>
    <col min="52" max="52" width="7.6640625" style="2" customWidth="1"/>
    <col min="53" max="53" width="10.6640625" style="2" customWidth="1"/>
    <col min="54" max="54" width="10.5546875" style="2" customWidth="1"/>
    <col min="55" max="55" width="9" style="2" customWidth="1"/>
    <col min="56" max="57" width="8.88671875" style="2" customWidth="1"/>
    <col min="58" max="58" width="9.6640625" style="2" customWidth="1"/>
    <col min="59" max="59" width="7.6640625" style="2" customWidth="1"/>
    <col min="60" max="60" width="9.44140625" style="2" customWidth="1"/>
    <col min="61" max="63" width="7.6640625" style="2" customWidth="1"/>
    <col min="64" max="64" width="11.88671875" style="2" customWidth="1"/>
    <col min="65" max="214" width="7.6640625" style="2" customWidth="1"/>
  </cols>
  <sheetData>
    <row r="2" spans="1:214" ht="15.75" x14ac:dyDescent="0.25">
      <c r="A2" s="97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214" ht="15.75" x14ac:dyDescent="0.25">
      <c r="A3" s="18" t="s">
        <v>234</v>
      </c>
      <c r="B3" s="16"/>
      <c r="C3" s="17"/>
      <c r="D3" s="18"/>
      <c r="E3" s="18"/>
      <c r="F3" s="16"/>
      <c r="G3" s="16"/>
      <c r="H3" s="61"/>
      <c r="I3" s="61"/>
      <c r="J3" s="42"/>
      <c r="K3" s="42"/>
      <c r="L3" s="42"/>
      <c r="M3" s="42"/>
      <c r="N3" s="42"/>
      <c r="O3" s="42"/>
      <c r="P3" s="42"/>
      <c r="Q3" s="106" t="s">
        <v>201</v>
      </c>
      <c r="R3" s="107"/>
      <c r="S3" s="107"/>
      <c r="T3" s="107"/>
      <c r="U3" s="108"/>
      <c r="V3" s="109" t="s">
        <v>202</v>
      </c>
      <c r="W3" s="110"/>
      <c r="X3" s="110"/>
      <c r="Y3" s="110"/>
      <c r="Z3" s="111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88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89" t="s">
        <v>1</v>
      </c>
      <c r="BI3" s="90"/>
      <c r="BJ3" s="90"/>
      <c r="BK3" s="90"/>
      <c r="BL3" s="91"/>
    </row>
    <row r="4" spans="1:214" x14ac:dyDescent="0.2">
      <c r="H4" s="63"/>
      <c r="I4" s="63"/>
      <c r="J4" s="63"/>
      <c r="K4" s="63"/>
      <c r="L4" s="63"/>
      <c r="M4" s="63"/>
      <c r="N4" s="63"/>
      <c r="O4" s="63"/>
      <c r="P4" s="42"/>
      <c r="Q4" s="62"/>
      <c r="R4" s="63"/>
      <c r="S4" s="63"/>
      <c r="T4" s="64"/>
      <c r="U4" s="79"/>
      <c r="V4" s="62"/>
      <c r="W4" s="63"/>
      <c r="X4" s="63"/>
      <c r="Y4" s="64"/>
      <c r="Z4" s="79"/>
      <c r="AA4" s="92"/>
      <c r="AB4" s="42"/>
      <c r="AC4" s="63"/>
      <c r="AD4" s="63"/>
      <c r="AE4" s="63"/>
      <c r="AF4" s="63"/>
      <c r="AG4" s="63"/>
      <c r="AH4" s="63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63"/>
      <c r="AU4" s="63"/>
      <c r="AV4" s="42"/>
      <c r="AW4" s="42"/>
      <c r="AX4" s="42"/>
      <c r="AY4" s="59"/>
      <c r="AZ4" s="41"/>
      <c r="BA4" s="66"/>
      <c r="BB4" s="59"/>
      <c r="BC4" s="59"/>
      <c r="BD4" s="59"/>
      <c r="BE4" s="41"/>
      <c r="BF4" s="41"/>
      <c r="BG4" s="41"/>
      <c r="BH4" s="65"/>
      <c r="BI4" s="63"/>
      <c r="BJ4" s="63"/>
      <c r="BK4" s="63"/>
      <c r="BL4" s="60"/>
    </row>
    <row r="5" spans="1:214" x14ac:dyDescent="0.2">
      <c r="A5" s="87"/>
      <c r="B5" s="21"/>
      <c r="C5" s="21"/>
      <c r="D5" s="21"/>
      <c r="E5" s="21" t="s">
        <v>190</v>
      </c>
      <c r="F5" s="21"/>
      <c r="G5" s="21"/>
      <c r="H5" s="38"/>
      <c r="I5" s="38"/>
      <c r="J5" s="38"/>
      <c r="K5" s="38"/>
      <c r="L5" s="38"/>
      <c r="M5" s="38"/>
      <c r="N5" s="38"/>
      <c r="O5" s="38"/>
      <c r="P5" s="38"/>
      <c r="Q5" s="37"/>
      <c r="R5" s="38"/>
      <c r="S5" s="38"/>
      <c r="T5" s="38"/>
      <c r="U5" s="39"/>
      <c r="V5" s="37"/>
      <c r="W5" s="38"/>
      <c r="X5" s="38"/>
      <c r="Y5" s="38"/>
      <c r="Z5" s="39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3"/>
      <c r="AS5" s="93"/>
      <c r="AT5" s="93"/>
      <c r="AU5" s="38"/>
      <c r="AV5" s="38"/>
      <c r="AW5" s="38"/>
      <c r="AX5" s="38"/>
      <c r="AY5" s="40"/>
      <c r="AZ5" s="40"/>
      <c r="BA5" s="40"/>
      <c r="BB5" s="40"/>
      <c r="BC5" s="40"/>
      <c r="BD5" s="40"/>
      <c r="BE5" s="40"/>
      <c r="BF5" s="40"/>
      <c r="BG5" s="40"/>
      <c r="BH5" s="37"/>
      <c r="BI5" s="38"/>
      <c r="BJ5" s="38"/>
      <c r="BK5" s="38"/>
      <c r="BL5" s="39"/>
    </row>
    <row r="6" spans="1:214" ht="15.6" customHeight="1" x14ac:dyDescent="0.2">
      <c r="A6" s="26"/>
      <c r="B6" s="27"/>
      <c r="C6" s="28"/>
      <c r="D6" s="27"/>
      <c r="E6" s="102" t="s">
        <v>182</v>
      </c>
      <c r="F6" s="27"/>
      <c r="G6" s="27"/>
      <c r="H6" s="27" t="s">
        <v>56</v>
      </c>
      <c r="I6" s="27" t="s">
        <v>104</v>
      </c>
      <c r="J6" s="27"/>
      <c r="K6" s="27" t="s">
        <v>96</v>
      </c>
      <c r="L6" s="27" t="s">
        <v>85</v>
      </c>
      <c r="M6" s="27" t="s">
        <v>111</v>
      </c>
      <c r="N6" s="27"/>
      <c r="O6" s="112" t="s">
        <v>115</v>
      </c>
      <c r="P6" s="27" t="s">
        <v>3</v>
      </c>
      <c r="Q6" s="115" t="s">
        <v>116</v>
      </c>
      <c r="R6" s="115" t="s">
        <v>195</v>
      </c>
      <c r="S6" s="115" t="s">
        <v>196</v>
      </c>
      <c r="T6" s="27" t="s">
        <v>19</v>
      </c>
      <c r="U6" s="27"/>
      <c r="V6" s="115" t="s">
        <v>197</v>
      </c>
      <c r="W6" s="115" t="s">
        <v>198</v>
      </c>
      <c r="X6" s="115" t="s">
        <v>199</v>
      </c>
      <c r="Y6" s="27" t="s">
        <v>19</v>
      </c>
      <c r="Z6" s="27"/>
      <c r="AA6" s="27"/>
      <c r="AB6" s="27"/>
      <c r="AC6" s="29" t="s">
        <v>2</v>
      </c>
      <c r="AD6" s="29"/>
      <c r="AE6" s="30"/>
      <c r="AF6" s="27" t="s">
        <v>76</v>
      </c>
      <c r="AG6" s="27" t="s">
        <v>23</v>
      </c>
      <c r="AH6" s="27"/>
      <c r="AI6" s="27" t="s">
        <v>32</v>
      </c>
      <c r="AJ6" s="27" t="s">
        <v>101</v>
      </c>
      <c r="AK6" s="27"/>
      <c r="AL6" s="27" t="s">
        <v>47</v>
      </c>
      <c r="AM6" s="27" t="s">
        <v>47</v>
      </c>
      <c r="AN6" s="27"/>
      <c r="AO6" s="27"/>
      <c r="AP6" s="27"/>
      <c r="AQ6" s="27"/>
      <c r="AR6" s="27"/>
      <c r="AS6" s="27"/>
      <c r="AT6" s="44" t="s">
        <v>185</v>
      </c>
      <c r="AU6" s="27" t="s">
        <v>46</v>
      </c>
      <c r="AV6" s="27" t="s">
        <v>48</v>
      </c>
      <c r="AW6" s="27"/>
      <c r="AX6" s="27" t="s">
        <v>12</v>
      </c>
      <c r="AY6" s="27" t="s">
        <v>26</v>
      </c>
      <c r="AZ6" s="27" t="s">
        <v>73</v>
      </c>
      <c r="BA6" s="27"/>
      <c r="BB6" s="27" t="s">
        <v>25</v>
      </c>
      <c r="BC6" s="27"/>
      <c r="BD6" s="27" t="s">
        <v>28</v>
      </c>
      <c r="BE6" s="27" t="s">
        <v>28</v>
      </c>
      <c r="BF6" s="27"/>
      <c r="BG6" s="26"/>
      <c r="BH6" s="27"/>
      <c r="BI6" s="27"/>
      <c r="BJ6" s="27"/>
      <c r="BK6" s="27"/>
      <c r="BL6" s="27"/>
    </row>
    <row r="7" spans="1:214" x14ac:dyDescent="0.2">
      <c r="A7" s="31"/>
      <c r="B7" s="32" t="s">
        <v>108</v>
      </c>
      <c r="C7" s="33" t="s">
        <v>108</v>
      </c>
      <c r="D7" s="32"/>
      <c r="E7" s="103"/>
      <c r="F7" s="32" t="s">
        <v>44</v>
      </c>
      <c r="G7" s="32" t="s">
        <v>98</v>
      </c>
      <c r="H7" s="32" t="s">
        <v>38</v>
      </c>
      <c r="I7" s="32" t="s">
        <v>107</v>
      </c>
      <c r="J7" s="32"/>
      <c r="K7" s="32" t="s">
        <v>36</v>
      </c>
      <c r="L7" s="32" t="s">
        <v>36</v>
      </c>
      <c r="M7" s="32" t="s">
        <v>36</v>
      </c>
      <c r="N7" s="32" t="s">
        <v>38</v>
      </c>
      <c r="O7" s="113"/>
      <c r="P7" s="32" t="s">
        <v>88</v>
      </c>
      <c r="Q7" s="116"/>
      <c r="R7" s="116"/>
      <c r="S7" s="116"/>
      <c r="T7" s="32" t="s">
        <v>21</v>
      </c>
      <c r="U7" s="32" t="s">
        <v>5</v>
      </c>
      <c r="V7" s="116"/>
      <c r="W7" s="116"/>
      <c r="X7" s="116"/>
      <c r="Y7" s="32" t="s">
        <v>21</v>
      </c>
      <c r="Z7" s="32" t="s">
        <v>5</v>
      </c>
      <c r="AA7" s="32" t="s">
        <v>33</v>
      </c>
      <c r="AB7" s="32"/>
      <c r="AC7" s="32"/>
      <c r="AD7" s="32" t="s">
        <v>45</v>
      </c>
      <c r="AE7" s="32"/>
      <c r="AF7" s="32" t="s">
        <v>93</v>
      </c>
      <c r="AG7" s="32" t="s">
        <v>11</v>
      </c>
      <c r="AH7" s="32" t="s">
        <v>31</v>
      </c>
      <c r="AI7" s="32" t="s">
        <v>99</v>
      </c>
      <c r="AJ7" s="32" t="s">
        <v>84</v>
      </c>
      <c r="AK7" s="32"/>
      <c r="AL7" s="32" t="s">
        <v>54</v>
      </c>
      <c r="AM7" s="32" t="s">
        <v>54</v>
      </c>
      <c r="AN7" s="32" t="s">
        <v>104</v>
      </c>
      <c r="AO7" s="32" t="s">
        <v>104</v>
      </c>
      <c r="AP7" s="32" t="s">
        <v>91</v>
      </c>
      <c r="AQ7" s="32" t="s">
        <v>67</v>
      </c>
      <c r="AR7" s="32" t="s">
        <v>237</v>
      </c>
      <c r="AS7" s="32" t="s">
        <v>48</v>
      </c>
      <c r="AT7" s="45" t="s">
        <v>187</v>
      </c>
      <c r="AU7" s="32" t="s">
        <v>49</v>
      </c>
      <c r="AV7" s="32" t="s">
        <v>81</v>
      </c>
      <c r="AW7" s="32" t="s">
        <v>37</v>
      </c>
      <c r="AX7" s="32" t="s">
        <v>79</v>
      </c>
      <c r="AY7" s="32" t="s">
        <v>13</v>
      </c>
      <c r="AZ7" s="32" t="s">
        <v>25</v>
      </c>
      <c r="BA7" s="32" t="s">
        <v>80</v>
      </c>
      <c r="BB7" s="32" t="s">
        <v>35</v>
      </c>
      <c r="BC7" s="32" t="s">
        <v>25</v>
      </c>
      <c r="BD7" s="32" t="s">
        <v>29</v>
      </c>
      <c r="BE7" s="32" t="s">
        <v>57</v>
      </c>
      <c r="BF7" s="32" t="s">
        <v>4</v>
      </c>
      <c r="BG7" s="31" t="s">
        <v>25</v>
      </c>
      <c r="BH7" s="32"/>
      <c r="BI7" s="32"/>
      <c r="BJ7" s="32"/>
      <c r="BK7" s="32"/>
      <c r="BL7" s="32" t="s">
        <v>74</v>
      </c>
    </row>
    <row r="8" spans="1:214" ht="15" customHeight="1" x14ac:dyDescent="0.2">
      <c r="A8" s="34" t="s">
        <v>90</v>
      </c>
      <c r="B8" s="35" t="s">
        <v>65</v>
      </c>
      <c r="C8" s="36" t="s">
        <v>52</v>
      </c>
      <c r="D8" s="35" t="s">
        <v>27</v>
      </c>
      <c r="E8" s="104"/>
      <c r="F8" s="35" t="s">
        <v>16</v>
      </c>
      <c r="G8" s="35" t="s">
        <v>16</v>
      </c>
      <c r="H8" s="35" t="s">
        <v>82</v>
      </c>
      <c r="I8" s="35" t="s">
        <v>88</v>
      </c>
      <c r="J8" s="35" t="s">
        <v>89</v>
      </c>
      <c r="K8" s="35" t="s">
        <v>40</v>
      </c>
      <c r="L8" s="35" t="s">
        <v>40</v>
      </c>
      <c r="M8" s="35" t="s">
        <v>40</v>
      </c>
      <c r="N8" s="35" t="s">
        <v>18</v>
      </c>
      <c r="O8" s="114"/>
      <c r="P8" s="35" t="s">
        <v>58</v>
      </c>
      <c r="Q8" s="117"/>
      <c r="R8" s="117"/>
      <c r="S8" s="117"/>
      <c r="T8" s="35" t="s">
        <v>15</v>
      </c>
      <c r="U8" s="35" t="s">
        <v>106</v>
      </c>
      <c r="V8" s="117"/>
      <c r="W8" s="117"/>
      <c r="X8" s="117"/>
      <c r="Y8" s="35" t="s">
        <v>15</v>
      </c>
      <c r="Z8" s="35" t="s">
        <v>106</v>
      </c>
      <c r="AA8" s="35" t="s">
        <v>87</v>
      </c>
      <c r="AB8" s="35" t="s">
        <v>63</v>
      </c>
      <c r="AC8" s="35" t="s">
        <v>95</v>
      </c>
      <c r="AD8" s="35" t="s">
        <v>34</v>
      </c>
      <c r="AE8" s="35" t="s">
        <v>22</v>
      </c>
      <c r="AF8" s="35" t="s">
        <v>112</v>
      </c>
      <c r="AG8" s="35" t="s">
        <v>97</v>
      </c>
      <c r="AH8" s="35" t="s">
        <v>97</v>
      </c>
      <c r="AI8" s="35" t="s">
        <v>97</v>
      </c>
      <c r="AJ8" s="35" t="s">
        <v>100</v>
      </c>
      <c r="AK8" s="35" t="s">
        <v>105</v>
      </c>
      <c r="AL8" s="35" t="s">
        <v>94</v>
      </c>
      <c r="AM8" s="35" t="s">
        <v>86</v>
      </c>
      <c r="AN8" s="35" t="s">
        <v>92</v>
      </c>
      <c r="AO8" s="35" t="s">
        <v>50</v>
      </c>
      <c r="AP8" s="35" t="s">
        <v>6</v>
      </c>
      <c r="AQ8" s="35" t="s">
        <v>41</v>
      </c>
      <c r="AR8" s="35" t="s">
        <v>30</v>
      </c>
      <c r="AS8" s="35" t="s">
        <v>30</v>
      </c>
      <c r="AT8" s="46" t="s">
        <v>186</v>
      </c>
      <c r="AU8" s="35" t="s">
        <v>20</v>
      </c>
      <c r="AV8" s="77" t="s">
        <v>233</v>
      </c>
      <c r="AW8" s="35" t="s">
        <v>39</v>
      </c>
      <c r="AX8" s="35" t="s">
        <v>39</v>
      </c>
      <c r="AY8" s="35" t="s">
        <v>236</v>
      </c>
      <c r="AZ8" s="35" t="s">
        <v>51</v>
      </c>
      <c r="BA8" s="35" t="s">
        <v>14</v>
      </c>
      <c r="BB8" s="35" t="s">
        <v>103</v>
      </c>
      <c r="BC8" s="35" t="s">
        <v>43</v>
      </c>
      <c r="BD8" s="35" t="s">
        <v>83</v>
      </c>
      <c r="BE8" s="35" t="s">
        <v>42</v>
      </c>
      <c r="BF8" s="35" t="s">
        <v>235</v>
      </c>
      <c r="BG8" s="31" t="s">
        <v>139</v>
      </c>
      <c r="BH8" s="32" t="s">
        <v>10</v>
      </c>
      <c r="BI8" s="32" t="s">
        <v>9</v>
      </c>
      <c r="BJ8" s="32" t="s">
        <v>8</v>
      </c>
      <c r="BK8" s="32" t="s">
        <v>7</v>
      </c>
      <c r="BL8" s="32" t="s">
        <v>110</v>
      </c>
    </row>
    <row r="9" spans="1:214" x14ac:dyDescent="0.2">
      <c r="A9" s="12"/>
      <c r="B9" s="14"/>
      <c r="C9" s="8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1"/>
      <c r="BH9" s="15"/>
      <c r="BI9" s="15"/>
      <c r="BJ9" s="15"/>
      <c r="BK9" s="15"/>
      <c r="BL9" s="15"/>
    </row>
    <row r="10" spans="1:214" ht="15.6" customHeight="1" x14ac:dyDescent="0.25">
      <c r="A10" s="13"/>
      <c r="B10" s="47" t="s">
        <v>71</v>
      </c>
      <c r="C10" s="47"/>
      <c r="D10" s="47"/>
      <c r="E10" s="47"/>
      <c r="F10" s="47"/>
      <c r="G10" s="47"/>
      <c r="H10" s="48">
        <f t="shared" ref="H10:O10" si="0">SUM(H13:H43)</f>
        <v>34725726.640000001</v>
      </c>
      <c r="I10" s="48">
        <f t="shared" si="0"/>
        <v>35155493.810000002</v>
      </c>
      <c r="J10" s="48">
        <f t="shared" si="0"/>
        <v>1543204.32</v>
      </c>
      <c r="K10" s="48">
        <f t="shared" si="0"/>
        <v>25459959.940000005</v>
      </c>
      <c r="L10" s="48">
        <f t="shared" si="0"/>
        <v>826636.57</v>
      </c>
      <c r="M10" s="48">
        <f t="shared" si="0"/>
        <v>3416320.88</v>
      </c>
      <c r="N10" s="48">
        <f t="shared" si="0"/>
        <v>1360327.49</v>
      </c>
      <c r="O10" s="48">
        <f t="shared" si="0"/>
        <v>33787663.230000004</v>
      </c>
      <c r="P10" s="53" t="s">
        <v>69</v>
      </c>
      <c r="Q10" s="48">
        <f>SUM(Q13:Q43)</f>
        <v>276316.45000000019</v>
      </c>
      <c r="R10" s="48">
        <f>SUM(R13:R43)</f>
        <v>2750853.87</v>
      </c>
      <c r="S10" s="48">
        <f>SUM(S13:S43)</f>
        <v>2498155.0099999998</v>
      </c>
      <c r="T10" s="53" t="s">
        <v>69</v>
      </c>
      <c r="U10" s="48">
        <f>SUM(U13:U43)</f>
        <v>321781.91760000004</v>
      </c>
      <c r="V10" s="48">
        <f>SUM(V13:V43)</f>
        <v>2648163.1986999996</v>
      </c>
      <c r="W10" s="48">
        <f>SUM(W13:W43)</f>
        <v>21204911.291298006</v>
      </c>
      <c r="X10" s="48">
        <f>SUM(X13:X43)</f>
        <v>6050705.3799999999</v>
      </c>
      <c r="Y10" s="53" t="s">
        <v>69</v>
      </c>
      <c r="Z10" s="48">
        <f t="shared" ref="Z10:AO10" si="1">SUM(Z13:Z43)</f>
        <v>1702054.1149999998</v>
      </c>
      <c r="AA10" s="48">
        <f t="shared" si="1"/>
        <v>6665159.4899999993</v>
      </c>
      <c r="AB10" s="48">
        <f t="shared" si="1"/>
        <v>2141.1700000000005</v>
      </c>
      <c r="AC10" s="48">
        <f t="shared" si="1"/>
        <v>338799.52</v>
      </c>
      <c r="AD10" s="48">
        <f t="shared" si="1"/>
        <v>11127.82</v>
      </c>
      <c r="AE10" s="48">
        <f t="shared" si="1"/>
        <v>6037.78</v>
      </c>
      <c r="AF10" s="48">
        <f t="shared" si="1"/>
        <v>33745.81</v>
      </c>
      <c r="AG10" s="48">
        <f t="shared" si="1"/>
        <v>109787.93999999999</v>
      </c>
      <c r="AH10" s="48">
        <f t="shared" si="1"/>
        <v>32190.87</v>
      </c>
      <c r="AI10" s="48">
        <f t="shared" si="1"/>
        <v>45896.619999999995</v>
      </c>
      <c r="AJ10" s="48">
        <f t="shared" si="1"/>
        <v>38240.570000000007</v>
      </c>
      <c r="AK10" s="48">
        <f t="shared" si="1"/>
        <v>18619.96</v>
      </c>
      <c r="AL10" s="48">
        <f t="shared" si="1"/>
        <v>7033.92</v>
      </c>
      <c r="AM10" s="48">
        <f t="shared" si="1"/>
        <v>9711.9700000000012</v>
      </c>
      <c r="AN10" s="48">
        <f t="shared" si="1"/>
        <v>201094.51</v>
      </c>
      <c r="AO10" s="48">
        <f t="shared" si="1"/>
        <v>748422.65</v>
      </c>
      <c r="AP10" s="53" t="s">
        <v>69</v>
      </c>
      <c r="AQ10" s="48">
        <f t="shared" ref="AQ10:BL10" si="2">SUM(AQ13:AQ43)</f>
        <v>0</v>
      </c>
      <c r="AR10" s="48">
        <f t="shared" si="2"/>
        <v>1707799.4300000004</v>
      </c>
      <c r="AS10" s="48">
        <f t="shared" si="2"/>
        <v>1768.3909999999858</v>
      </c>
      <c r="AT10" s="48">
        <f t="shared" si="2"/>
        <v>29525.71</v>
      </c>
      <c r="AU10" s="48">
        <f t="shared" si="2"/>
        <v>192333.78999999995</v>
      </c>
      <c r="AV10" s="48">
        <f t="shared" si="2"/>
        <v>0</v>
      </c>
      <c r="AW10" s="49">
        <f t="shared" si="2"/>
        <v>-1415.48</v>
      </c>
      <c r="AX10" s="49">
        <f t="shared" si="2"/>
        <v>-6064.48</v>
      </c>
      <c r="AY10" s="49">
        <f t="shared" si="2"/>
        <v>757</v>
      </c>
      <c r="AZ10" s="49">
        <f t="shared" si="2"/>
        <v>321</v>
      </c>
      <c r="BA10" s="49">
        <f t="shared" si="2"/>
        <v>-3</v>
      </c>
      <c r="BB10" s="49">
        <f t="shared" si="2"/>
        <v>-15</v>
      </c>
      <c r="BC10" s="49">
        <f t="shared" si="2"/>
        <v>-117</v>
      </c>
      <c r="BD10" s="49">
        <f t="shared" si="2"/>
        <v>-103</v>
      </c>
      <c r="BE10" s="49">
        <f t="shared" si="2"/>
        <v>-3</v>
      </c>
      <c r="BF10" s="49">
        <f t="shared" si="2"/>
        <v>837</v>
      </c>
      <c r="BG10" s="49">
        <f t="shared" si="2"/>
        <v>10</v>
      </c>
      <c r="BH10" s="49">
        <f t="shared" si="2"/>
        <v>24</v>
      </c>
      <c r="BI10" s="49">
        <f t="shared" si="2"/>
        <v>4</v>
      </c>
      <c r="BJ10" s="49">
        <f t="shared" si="2"/>
        <v>50</v>
      </c>
      <c r="BK10" s="49">
        <f t="shared" si="2"/>
        <v>23</v>
      </c>
      <c r="BL10" s="49">
        <f t="shared" si="2"/>
        <v>6</v>
      </c>
    </row>
    <row r="11" spans="1:214" ht="15.75" x14ac:dyDescent="0.25">
      <c r="A11" s="13"/>
      <c r="B11" s="47" t="s">
        <v>70</v>
      </c>
      <c r="C11" s="47"/>
      <c r="D11" s="47"/>
      <c r="E11" s="47"/>
      <c r="F11" s="47"/>
      <c r="G11" s="47"/>
      <c r="H11" s="48">
        <f t="shared" ref="H11:AO11" si="3">AVERAGE(H13:H43)</f>
        <v>1120184.7303225806</v>
      </c>
      <c r="I11" s="48">
        <f t="shared" si="3"/>
        <v>1134048.1874193549</v>
      </c>
      <c r="J11" s="48">
        <f t="shared" si="3"/>
        <v>51440.144</v>
      </c>
      <c r="K11" s="48">
        <f t="shared" si="3"/>
        <v>821289.03032258083</v>
      </c>
      <c r="L11" s="48">
        <f t="shared" si="3"/>
        <v>26665.695806451611</v>
      </c>
      <c r="M11" s="48">
        <f t="shared" si="3"/>
        <v>110203.89935483871</v>
      </c>
      <c r="N11" s="48">
        <f t="shared" si="3"/>
        <v>43881.531935483872</v>
      </c>
      <c r="O11" s="48">
        <f t="shared" si="3"/>
        <v>1089924.6203225807</v>
      </c>
      <c r="P11" s="50">
        <f t="shared" si="3"/>
        <v>1.269002771894979</v>
      </c>
      <c r="Q11" s="48">
        <f t="shared" si="3"/>
        <v>46052.741666666698</v>
      </c>
      <c r="R11" s="48">
        <f t="shared" si="3"/>
        <v>458475.64500000002</v>
      </c>
      <c r="S11" s="48">
        <f t="shared" si="3"/>
        <v>416359.16833333328</v>
      </c>
      <c r="T11" s="51">
        <f t="shared" si="3"/>
        <v>7.6980169087098205E-2</v>
      </c>
      <c r="U11" s="48">
        <f t="shared" si="3"/>
        <v>53630.31960000001</v>
      </c>
      <c r="V11" s="48">
        <f t="shared" si="3"/>
        <v>110340.13327916665</v>
      </c>
      <c r="W11" s="48">
        <f t="shared" si="3"/>
        <v>848196.45165192022</v>
      </c>
      <c r="X11" s="48">
        <f t="shared" si="3"/>
        <v>242028.21520000001</v>
      </c>
      <c r="Y11" s="51">
        <f t="shared" si="3"/>
        <v>7.0563675298363784E-2</v>
      </c>
      <c r="Z11" s="48">
        <f t="shared" si="3"/>
        <v>68082.164599999989</v>
      </c>
      <c r="AA11" s="48">
        <f t="shared" si="3"/>
        <v>215005.14483870965</v>
      </c>
      <c r="AB11" s="48">
        <f t="shared" si="3"/>
        <v>69.070000000000022</v>
      </c>
      <c r="AC11" s="48">
        <f t="shared" si="3"/>
        <v>10929.016774193549</v>
      </c>
      <c r="AD11" s="48">
        <f t="shared" si="3"/>
        <v>358.96193548387095</v>
      </c>
      <c r="AE11" s="48">
        <f t="shared" si="3"/>
        <v>194.76709677419353</v>
      </c>
      <c r="AF11" s="48">
        <f t="shared" si="3"/>
        <v>1088.5745161290322</v>
      </c>
      <c r="AG11" s="48">
        <f t="shared" si="3"/>
        <v>3541.5464516129027</v>
      </c>
      <c r="AH11" s="48">
        <f t="shared" si="3"/>
        <v>1038.4151612903227</v>
      </c>
      <c r="AI11" s="48">
        <f t="shared" si="3"/>
        <v>1480.5361290322578</v>
      </c>
      <c r="AJ11" s="48">
        <f t="shared" si="3"/>
        <v>1233.5667741935486</v>
      </c>
      <c r="AK11" s="48">
        <f t="shared" si="3"/>
        <v>600.64387096774192</v>
      </c>
      <c r="AL11" s="48">
        <f t="shared" si="3"/>
        <v>226.90064516129033</v>
      </c>
      <c r="AM11" s="48">
        <f t="shared" si="3"/>
        <v>313.2893548387097</v>
      </c>
      <c r="AN11" s="48">
        <f t="shared" si="3"/>
        <v>6486.9196774193551</v>
      </c>
      <c r="AO11" s="48">
        <f t="shared" si="3"/>
        <v>24142.666129032259</v>
      </c>
      <c r="AP11" s="52">
        <f>AN10/AO10</f>
        <v>0.26869110655590128</v>
      </c>
      <c r="AQ11" s="48">
        <f t="shared" ref="AQ11:BL11" si="4">AVERAGE(AQ13:AQ43)</f>
        <v>0</v>
      </c>
      <c r="AR11" s="48">
        <f t="shared" si="4"/>
        <v>55090.3041935484</v>
      </c>
      <c r="AS11" s="48">
        <f t="shared" si="4"/>
        <v>57.044870967741474</v>
      </c>
      <c r="AT11" s="48">
        <f t="shared" si="4"/>
        <v>952.44225806451607</v>
      </c>
      <c r="AU11" s="48">
        <f t="shared" si="4"/>
        <v>6204.315806451611</v>
      </c>
      <c r="AV11" s="48">
        <f t="shared" si="4"/>
        <v>0</v>
      </c>
      <c r="AW11" s="49">
        <f t="shared" si="4"/>
        <v>-45.660645161290326</v>
      </c>
      <c r="AX11" s="49">
        <f t="shared" si="4"/>
        <v>-195.62838709677419</v>
      </c>
      <c r="AY11" s="49">
        <f t="shared" si="4"/>
        <v>24.419354838709676</v>
      </c>
      <c r="AZ11" s="49">
        <f t="shared" si="4"/>
        <v>10.35483870967742</v>
      </c>
      <c r="BA11" s="49">
        <f t="shared" si="4"/>
        <v>-9.6774193548387094E-2</v>
      </c>
      <c r="BB11" s="49">
        <f t="shared" si="4"/>
        <v>-0.4838709677419355</v>
      </c>
      <c r="BC11" s="49">
        <f t="shared" si="4"/>
        <v>-3.774193548387097</v>
      </c>
      <c r="BD11" s="49">
        <f t="shared" si="4"/>
        <v>-3.3225806451612905</v>
      </c>
      <c r="BE11" s="49">
        <f t="shared" si="4"/>
        <v>-9.6774193548387094E-2</v>
      </c>
      <c r="BF11" s="49">
        <f t="shared" si="4"/>
        <v>27</v>
      </c>
      <c r="BG11" s="49">
        <f t="shared" si="4"/>
        <v>0.32258064516129031</v>
      </c>
      <c r="BH11" s="49">
        <f t="shared" si="4"/>
        <v>0.77419354838709675</v>
      </c>
      <c r="BI11" s="49">
        <f t="shared" si="4"/>
        <v>0.12903225806451613</v>
      </c>
      <c r="BJ11" s="49">
        <f t="shared" si="4"/>
        <v>1.6129032258064515</v>
      </c>
      <c r="BK11" s="49">
        <f t="shared" si="4"/>
        <v>0.74193548387096775</v>
      </c>
      <c r="BL11" s="49">
        <f t="shared" si="4"/>
        <v>0.19354838709677419</v>
      </c>
    </row>
    <row r="12" spans="1:214" x14ac:dyDescent="0.2">
      <c r="A12" s="1" t="s">
        <v>0</v>
      </c>
      <c r="B12" s="1">
        <f>COUNTA(B13:B43)</f>
        <v>31</v>
      </c>
      <c r="C12" s="4" t="s">
        <v>0</v>
      </c>
      <c r="D12" s="1" t="s">
        <v>0</v>
      </c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6"/>
      <c r="T12" s="6"/>
      <c r="U12" s="78"/>
      <c r="V12" s="78"/>
      <c r="W12" s="78"/>
      <c r="X12" s="78"/>
      <c r="Y12" s="78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7"/>
      <c r="AO12" s="3"/>
      <c r="AP12" s="7" t="s">
        <v>0</v>
      </c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214" s="73" customFormat="1" ht="15.75" x14ac:dyDescent="0.25">
      <c r="A13" s="69">
        <v>2</v>
      </c>
      <c r="B13" s="70" t="s">
        <v>117</v>
      </c>
      <c r="C13" s="70" t="s">
        <v>207</v>
      </c>
      <c r="D13" s="43" t="s">
        <v>140</v>
      </c>
      <c r="E13" s="43"/>
      <c r="F13" s="43"/>
      <c r="G13" s="25" t="s">
        <v>113</v>
      </c>
      <c r="H13" s="83">
        <v>2119145.44</v>
      </c>
      <c r="I13" s="83">
        <v>2119145.44</v>
      </c>
      <c r="J13" s="83"/>
      <c r="K13" s="83">
        <v>2418367.9500000002</v>
      </c>
      <c r="L13" s="83">
        <v>7376.65</v>
      </c>
      <c r="M13" s="83">
        <v>11540.85</v>
      </c>
      <c r="N13" s="83">
        <v>10622.1</v>
      </c>
      <c r="O13" s="83">
        <v>2544082.44</v>
      </c>
      <c r="P13" s="100">
        <v>0.73787179162483496</v>
      </c>
      <c r="Q13" s="83"/>
      <c r="R13" s="83"/>
      <c r="S13" s="83"/>
      <c r="T13" s="98"/>
      <c r="U13" s="83"/>
      <c r="V13" s="83">
        <v>85358</v>
      </c>
      <c r="W13" s="83">
        <v>1156826.8599999999</v>
      </c>
      <c r="X13" s="83">
        <v>876960.58</v>
      </c>
      <c r="Y13" s="98">
        <v>4.7638238094340875E-2</v>
      </c>
      <c r="Z13" s="83">
        <v>96174.890299999999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5225</v>
      </c>
      <c r="AH13" s="83">
        <v>1100</v>
      </c>
      <c r="AI13" s="83">
        <v>0</v>
      </c>
      <c r="AJ13" s="83">
        <v>0</v>
      </c>
      <c r="AK13" s="83">
        <v>290</v>
      </c>
      <c r="AL13" s="83">
        <v>0</v>
      </c>
      <c r="AM13" s="83">
        <v>0</v>
      </c>
      <c r="AN13" s="83">
        <v>0</v>
      </c>
      <c r="AO13" s="83">
        <v>6929.5</v>
      </c>
      <c r="AP13" s="98">
        <f t="shared" ref="AP13:AP43" si="5">IF(AO13=0,0,AN13/AO13)</f>
        <v>0</v>
      </c>
      <c r="AQ13" s="83">
        <v>0</v>
      </c>
      <c r="AR13" s="83">
        <v>90000</v>
      </c>
      <c r="AS13" s="83">
        <v>0</v>
      </c>
      <c r="AT13" s="83">
        <v>0</v>
      </c>
      <c r="AU13" s="83">
        <v>908.74000000000501</v>
      </c>
      <c r="AV13" s="83">
        <v>0</v>
      </c>
      <c r="AW13" s="83">
        <v>0</v>
      </c>
      <c r="AX13" s="83">
        <v>0</v>
      </c>
      <c r="AY13" s="83">
        <v>16</v>
      </c>
      <c r="AZ13" s="83">
        <v>3</v>
      </c>
      <c r="BA13" s="83">
        <v>0</v>
      </c>
      <c r="BB13" s="83">
        <v>-1</v>
      </c>
      <c r="BC13" s="83">
        <v>-1</v>
      </c>
      <c r="BD13" s="83">
        <v>-2</v>
      </c>
      <c r="BE13" s="83">
        <v>-1</v>
      </c>
      <c r="BF13" s="83">
        <f t="shared" ref="BF13:BF43" si="6">SUM(AY13:BE13)</f>
        <v>14</v>
      </c>
      <c r="BG13" s="83">
        <v>0</v>
      </c>
      <c r="BH13" s="83">
        <v>1</v>
      </c>
      <c r="BI13" s="83">
        <v>0</v>
      </c>
      <c r="BJ13" s="83">
        <v>0</v>
      </c>
      <c r="BK13" s="83">
        <v>1</v>
      </c>
      <c r="BL13" s="83">
        <v>0</v>
      </c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</row>
    <row r="14" spans="1:214" s="73" customFormat="1" ht="15.75" x14ac:dyDescent="0.25">
      <c r="A14" s="69">
        <v>2</v>
      </c>
      <c r="B14" s="70" t="s">
        <v>118</v>
      </c>
      <c r="C14" s="70" t="s">
        <v>208</v>
      </c>
      <c r="D14" s="43" t="s">
        <v>141</v>
      </c>
      <c r="E14" s="43"/>
      <c r="F14" s="43" t="s">
        <v>142</v>
      </c>
      <c r="G14" s="25" t="s">
        <v>75</v>
      </c>
      <c r="H14" s="83">
        <v>1507543.29</v>
      </c>
      <c r="I14" s="83">
        <v>1507543.29</v>
      </c>
      <c r="J14" s="83">
        <v>1331.8</v>
      </c>
      <c r="K14" s="83">
        <v>1329750.99</v>
      </c>
      <c r="L14" s="83">
        <v>3304.71</v>
      </c>
      <c r="M14" s="83">
        <v>11878.79</v>
      </c>
      <c r="N14" s="83">
        <v>59896.06</v>
      </c>
      <c r="O14" s="83">
        <v>1512541.7</v>
      </c>
      <c r="P14" s="100">
        <v>0.22</v>
      </c>
      <c r="Q14" s="83"/>
      <c r="R14" s="83"/>
      <c r="S14" s="83"/>
      <c r="T14" s="98"/>
      <c r="U14" s="83"/>
      <c r="V14" s="83">
        <v>1331.8000000000466</v>
      </c>
      <c r="W14" s="83">
        <v>842925.7</v>
      </c>
      <c r="X14" s="83">
        <v>663285.79</v>
      </c>
      <c r="Y14" s="98">
        <v>6.4045263988790846E-2</v>
      </c>
      <c r="Z14" s="83">
        <v>96423.232499999998</v>
      </c>
      <c r="AA14" s="83">
        <v>0</v>
      </c>
      <c r="AB14" s="83">
        <v>29.29</v>
      </c>
      <c r="AC14" s="83">
        <v>3420</v>
      </c>
      <c r="AD14" s="83">
        <v>0</v>
      </c>
      <c r="AE14" s="83">
        <v>0</v>
      </c>
      <c r="AF14" s="83">
        <v>408</v>
      </c>
      <c r="AG14" s="83">
        <v>13000</v>
      </c>
      <c r="AH14" s="83">
        <v>1592.23</v>
      </c>
      <c r="AI14" s="83">
        <v>12872.03</v>
      </c>
      <c r="AJ14" s="83">
        <v>169.76</v>
      </c>
      <c r="AK14" s="83">
        <v>1873.91</v>
      </c>
      <c r="AL14" s="83">
        <v>0</v>
      </c>
      <c r="AM14" s="83">
        <v>0</v>
      </c>
      <c r="AN14" s="83">
        <v>0</v>
      </c>
      <c r="AO14" s="83">
        <v>34009</v>
      </c>
      <c r="AP14" s="98">
        <f t="shared" si="5"/>
        <v>0</v>
      </c>
      <c r="AQ14" s="83">
        <v>0</v>
      </c>
      <c r="AR14" s="83">
        <v>75310.570000000007</v>
      </c>
      <c r="AS14" s="83">
        <v>0</v>
      </c>
      <c r="AT14" s="83">
        <v>0</v>
      </c>
      <c r="AU14" s="83">
        <v>11374.89</v>
      </c>
      <c r="AV14" s="83">
        <v>0</v>
      </c>
      <c r="AW14" s="83">
        <v>0</v>
      </c>
      <c r="AX14" s="83">
        <v>0</v>
      </c>
      <c r="AY14" s="83">
        <v>30</v>
      </c>
      <c r="AZ14" s="83">
        <v>17</v>
      </c>
      <c r="BA14" s="83">
        <v>3</v>
      </c>
      <c r="BB14" s="83">
        <v>-3</v>
      </c>
      <c r="BC14" s="83">
        <v>-7</v>
      </c>
      <c r="BD14" s="83">
        <v>-6</v>
      </c>
      <c r="BE14" s="83">
        <v>0</v>
      </c>
      <c r="BF14" s="83">
        <f t="shared" si="6"/>
        <v>34</v>
      </c>
      <c r="BG14" s="83">
        <v>1</v>
      </c>
      <c r="BH14" s="83">
        <v>1</v>
      </c>
      <c r="BI14" s="83">
        <v>0</v>
      </c>
      <c r="BJ14" s="83">
        <v>3</v>
      </c>
      <c r="BK14" s="83">
        <v>2</v>
      </c>
      <c r="BL14" s="83">
        <v>0</v>
      </c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</row>
    <row r="15" spans="1:214" s="20" customFormat="1" ht="15.75" x14ac:dyDescent="0.25">
      <c r="A15" s="22">
        <v>5</v>
      </c>
      <c r="B15" s="23" t="s">
        <v>119</v>
      </c>
      <c r="C15" s="23" t="s">
        <v>209</v>
      </c>
      <c r="D15" s="43" t="s">
        <v>143</v>
      </c>
      <c r="E15" s="43"/>
      <c r="F15" s="43" t="s">
        <v>144</v>
      </c>
      <c r="G15" s="24" t="s">
        <v>68</v>
      </c>
      <c r="H15" s="83">
        <v>836738</v>
      </c>
      <c r="I15" s="83">
        <v>836738</v>
      </c>
      <c r="J15" s="83">
        <v>3910</v>
      </c>
      <c r="K15" s="83">
        <v>690277</v>
      </c>
      <c r="L15" s="83">
        <v>28379</v>
      </c>
      <c r="M15" s="83">
        <v>20160</v>
      </c>
      <c r="N15" s="83">
        <v>44659</v>
      </c>
      <c r="O15" s="83">
        <v>895533</v>
      </c>
      <c r="P15" s="100">
        <v>0</v>
      </c>
      <c r="Q15" s="83">
        <v>62061</v>
      </c>
      <c r="R15" s="83">
        <v>833472</v>
      </c>
      <c r="S15" s="83">
        <v>0</v>
      </c>
      <c r="T15" s="98">
        <v>9.9999999999999992E-2</v>
      </c>
      <c r="U15" s="83">
        <v>83347.199999999997</v>
      </c>
      <c r="V15" s="83"/>
      <c r="W15" s="83"/>
      <c r="X15" s="83"/>
      <c r="Y15" s="98"/>
      <c r="Z15" s="83"/>
      <c r="AA15" s="83">
        <v>277636</v>
      </c>
      <c r="AB15" s="83">
        <v>0</v>
      </c>
      <c r="AC15" s="83">
        <v>18600</v>
      </c>
      <c r="AD15" s="83">
        <v>1572</v>
      </c>
      <c r="AE15" s="83">
        <v>0</v>
      </c>
      <c r="AF15" s="83">
        <v>0</v>
      </c>
      <c r="AG15" s="83">
        <v>15900</v>
      </c>
      <c r="AH15" s="83">
        <v>871</v>
      </c>
      <c r="AI15" s="83">
        <v>0</v>
      </c>
      <c r="AJ15" s="83">
        <v>1756</v>
      </c>
      <c r="AK15" s="83">
        <v>580</v>
      </c>
      <c r="AL15" s="83">
        <v>0</v>
      </c>
      <c r="AM15" s="83">
        <v>1747</v>
      </c>
      <c r="AN15" s="83">
        <v>0</v>
      </c>
      <c r="AO15" s="83">
        <v>46158</v>
      </c>
      <c r="AP15" s="98">
        <f t="shared" si="5"/>
        <v>0</v>
      </c>
      <c r="AQ15" s="83">
        <v>0</v>
      </c>
      <c r="AR15" s="83">
        <v>56024</v>
      </c>
      <c r="AS15" s="83">
        <v>0</v>
      </c>
      <c r="AT15" s="83">
        <v>3135</v>
      </c>
      <c r="AU15" s="83">
        <v>21676</v>
      </c>
      <c r="AV15" s="83">
        <v>0</v>
      </c>
      <c r="AW15" s="83">
        <v>0</v>
      </c>
      <c r="AX15" s="83">
        <v>0</v>
      </c>
      <c r="AY15" s="83">
        <v>16</v>
      </c>
      <c r="AZ15" s="83">
        <v>3</v>
      </c>
      <c r="BA15" s="83">
        <v>0</v>
      </c>
      <c r="BB15" s="83">
        <v>0</v>
      </c>
      <c r="BC15" s="83">
        <v>-3</v>
      </c>
      <c r="BD15" s="83">
        <v>-1</v>
      </c>
      <c r="BE15" s="83">
        <v>0</v>
      </c>
      <c r="BF15" s="83">
        <f t="shared" si="6"/>
        <v>15</v>
      </c>
      <c r="BG15" s="83">
        <v>0</v>
      </c>
      <c r="BH15" s="83">
        <v>0</v>
      </c>
      <c r="BI15" s="83">
        <v>0</v>
      </c>
      <c r="BJ15" s="83">
        <v>0</v>
      </c>
      <c r="BK15" s="83">
        <v>1</v>
      </c>
      <c r="BL15" s="83">
        <v>0</v>
      </c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</row>
    <row r="16" spans="1:214" s="75" customFormat="1" ht="15.75" x14ac:dyDescent="0.25">
      <c r="A16" s="69">
        <v>6</v>
      </c>
      <c r="B16" s="70" t="s">
        <v>189</v>
      </c>
      <c r="C16" s="70" t="s">
        <v>210</v>
      </c>
      <c r="D16" s="43" t="s">
        <v>145</v>
      </c>
      <c r="E16" s="43"/>
      <c r="F16" s="43" t="s">
        <v>169</v>
      </c>
      <c r="G16" s="25" t="s">
        <v>109</v>
      </c>
      <c r="H16" s="83">
        <v>3677723.57</v>
      </c>
      <c r="I16" s="83">
        <v>3680535.13</v>
      </c>
      <c r="J16" s="83">
        <v>13631.23</v>
      </c>
      <c r="K16" s="83">
        <v>3238327.92</v>
      </c>
      <c r="L16" s="83">
        <v>40608.080000000002</v>
      </c>
      <c r="M16" s="83">
        <v>186363.1</v>
      </c>
      <c r="N16" s="83">
        <v>59306.44</v>
      </c>
      <c r="O16" s="83">
        <v>3713613.01</v>
      </c>
      <c r="P16" s="100">
        <v>2.02</v>
      </c>
      <c r="Q16" s="83"/>
      <c r="R16" s="83"/>
      <c r="S16" s="83"/>
      <c r="T16" s="98"/>
      <c r="U16" s="83"/>
      <c r="V16" s="83">
        <v>13631.229999999981</v>
      </c>
      <c r="W16" s="83">
        <v>1489697.72</v>
      </c>
      <c r="X16" s="83">
        <v>2174394.62</v>
      </c>
      <c r="Y16" s="98">
        <v>5.1008657167193557E-2</v>
      </c>
      <c r="Z16" s="83">
        <v>186900.35</v>
      </c>
      <c r="AA16" s="83">
        <v>21071.18</v>
      </c>
      <c r="AB16" s="83">
        <v>653.65</v>
      </c>
      <c r="AC16" s="83">
        <v>6737.1</v>
      </c>
      <c r="AD16" s="83">
        <v>335.51</v>
      </c>
      <c r="AE16" s="83">
        <v>0</v>
      </c>
      <c r="AF16" s="83">
        <v>0</v>
      </c>
      <c r="AG16" s="83">
        <v>13000</v>
      </c>
      <c r="AH16" s="83">
        <v>3893</v>
      </c>
      <c r="AI16" s="83">
        <v>3900</v>
      </c>
      <c r="AJ16" s="83">
        <v>4611.8500000000004</v>
      </c>
      <c r="AK16" s="83">
        <v>380</v>
      </c>
      <c r="AL16" s="83">
        <v>0</v>
      </c>
      <c r="AM16" s="83">
        <v>0</v>
      </c>
      <c r="AN16" s="83">
        <v>0</v>
      </c>
      <c r="AO16" s="83">
        <v>34264.379999999997</v>
      </c>
      <c r="AP16" s="98">
        <f t="shared" si="5"/>
        <v>0</v>
      </c>
      <c r="AQ16" s="83">
        <v>0</v>
      </c>
      <c r="AR16" s="83">
        <v>172868.43</v>
      </c>
      <c r="AS16" s="83">
        <v>0</v>
      </c>
      <c r="AT16" s="83">
        <v>0</v>
      </c>
      <c r="AU16" s="83">
        <v>300.83999999999997</v>
      </c>
      <c r="AV16" s="83">
        <v>0</v>
      </c>
      <c r="AW16" s="83">
        <v>0</v>
      </c>
      <c r="AX16" s="83">
        <v>0</v>
      </c>
      <c r="AY16" s="83">
        <v>40</v>
      </c>
      <c r="AZ16" s="83">
        <v>10</v>
      </c>
      <c r="BA16" s="83">
        <v>0</v>
      </c>
      <c r="BB16" s="83">
        <v>-3</v>
      </c>
      <c r="BC16" s="83">
        <v>-8</v>
      </c>
      <c r="BD16" s="83">
        <v>-6</v>
      </c>
      <c r="BE16" s="83">
        <v>-1</v>
      </c>
      <c r="BF16" s="83">
        <f t="shared" si="6"/>
        <v>32</v>
      </c>
      <c r="BG16" s="83">
        <v>2</v>
      </c>
      <c r="BH16" s="83">
        <v>1</v>
      </c>
      <c r="BI16" s="83">
        <v>0</v>
      </c>
      <c r="BJ16" s="83">
        <v>3</v>
      </c>
      <c r="BK16" s="83">
        <v>1</v>
      </c>
      <c r="BL16" s="83">
        <v>1</v>
      </c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</row>
    <row r="17" spans="1:214" s="73" customFormat="1" ht="15.75" x14ac:dyDescent="0.25">
      <c r="A17" s="69">
        <v>7</v>
      </c>
      <c r="B17" s="70" t="s">
        <v>120</v>
      </c>
      <c r="C17" s="70" t="s">
        <v>211</v>
      </c>
      <c r="D17" s="43" t="s">
        <v>146</v>
      </c>
      <c r="E17" s="43"/>
      <c r="F17" s="43" t="s">
        <v>147</v>
      </c>
      <c r="G17" s="25" t="s">
        <v>109</v>
      </c>
      <c r="H17" s="83">
        <v>30138.52</v>
      </c>
      <c r="I17" s="83">
        <v>30163.14</v>
      </c>
      <c r="J17" s="83">
        <v>14.26</v>
      </c>
      <c r="K17" s="83">
        <v>18116.38</v>
      </c>
      <c r="L17" s="83">
        <v>2779.77</v>
      </c>
      <c r="M17" s="83">
        <v>7117.78</v>
      </c>
      <c r="N17" s="83">
        <v>0</v>
      </c>
      <c r="O17" s="83">
        <v>30122.61</v>
      </c>
      <c r="P17" s="100">
        <v>0</v>
      </c>
      <c r="Q17" s="83"/>
      <c r="R17" s="83"/>
      <c r="S17" s="83"/>
      <c r="T17" s="98"/>
      <c r="U17" s="83"/>
      <c r="V17" s="83">
        <v>14.459999999999127</v>
      </c>
      <c r="W17" s="83">
        <v>30124.06</v>
      </c>
      <c r="X17" s="83">
        <v>0</v>
      </c>
      <c r="Y17" s="98">
        <v>7.0000000000000007E-2</v>
      </c>
      <c r="Z17" s="83">
        <v>2108.6842000000001</v>
      </c>
      <c r="AA17" s="83">
        <v>0</v>
      </c>
      <c r="AB17" s="83">
        <v>113.64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83">
        <v>0</v>
      </c>
      <c r="AN17" s="83">
        <v>0</v>
      </c>
      <c r="AO17" s="83">
        <v>2828.41</v>
      </c>
      <c r="AP17" s="98">
        <f t="shared" si="5"/>
        <v>0</v>
      </c>
      <c r="AQ17" s="83">
        <v>0</v>
      </c>
      <c r="AR17" s="83">
        <v>1506.93</v>
      </c>
      <c r="AS17" s="83">
        <v>0.71699999999987096</v>
      </c>
      <c r="AT17" s="83">
        <v>0</v>
      </c>
      <c r="AU17" s="83">
        <v>4813.26</v>
      </c>
      <c r="AV17" s="83">
        <v>0</v>
      </c>
      <c r="AW17" s="83">
        <v>0</v>
      </c>
      <c r="AX17" s="83">
        <v>0</v>
      </c>
      <c r="AY17" s="83">
        <v>2</v>
      </c>
      <c r="AZ17" s="83">
        <v>6</v>
      </c>
      <c r="BA17" s="83">
        <v>0</v>
      </c>
      <c r="BB17" s="83">
        <v>0</v>
      </c>
      <c r="BC17" s="83">
        <v>-3</v>
      </c>
      <c r="BD17" s="83">
        <v>-1</v>
      </c>
      <c r="BE17" s="83">
        <v>0</v>
      </c>
      <c r="BF17" s="83">
        <f t="shared" si="6"/>
        <v>4</v>
      </c>
      <c r="BG17" s="83">
        <v>0</v>
      </c>
      <c r="BH17" s="83">
        <v>0</v>
      </c>
      <c r="BI17" s="83">
        <v>0</v>
      </c>
      <c r="BJ17" s="83">
        <v>1</v>
      </c>
      <c r="BK17" s="83">
        <v>0</v>
      </c>
      <c r="BL17" s="83">
        <v>0</v>
      </c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</row>
    <row r="18" spans="1:214" s="73" customFormat="1" ht="15.75" x14ac:dyDescent="0.25">
      <c r="A18" s="69">
        <v>7</v>
      </c>
      <c r="B18" s="70" t="s">
        <v>121</v>
      </c>
      <c r="C18" s="70" t="s">
        <v>212</v>
      </c>
      <c r="D18" s="43" t="s">
        <v>148</v>
      </c>
      <c r="E18" s="43"/>
      <c r="F18" s="43" t="s">
        <v>147</v>
      </c>
      <c r="G18" s="25" t="s">
        <v>109</v>
      </c>
      <c r="H18" s="83">
        <v>50000</v>
      </c>
      <c r="I18" s="83">
        <v>50000</v>
      </c>
      <c r="J18" s="83">
        <v>0</v>
      </c>
      <c r="K18" s="83">
        <v>45324.55</v>
      </c>
      <c r="L18" s="83">
        <v>0</v>
      </c>
      <c r="M18" s="83">
        <v>0</v>
      </c>
      <c r="N18" s="83">
        <v>1291.75</v>
      </c>
      <c r="O18" s="83">
        <v>51616.3</v>
      </c>
      <c r="P18" s="100">
        <v>1</v>
      </c>
      <c r="Q18" s="83"/>
      <c r="R18" s="83"/>
      <c r="S18" s="83"/>
      <c r="T18" s="98"/>
      <c r="U18" s="83"/>
      <c r="V18" s="83">
        <v>0</v>
      </c>
      <c r="W18" s="83">
        <v>50000</v>
      </c>
      <c r="X18" s="83">
        <v>0</v>
      </c>
      <c r="Y18" s="98">
        <v>0.1</v>
      </c>
      <c r="Z18" s="83">
        <v>5000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290</v>
      </c>
      <c r="AL18" s="83">
        <v>0</v>
      </c>
      <c r="AM18" s="83">
        <v>0</v>
      </c>
      <c r="AN18" s="83">
        <v>0</v>
      </c>
      <c r="AO18" s="83">
        <v>1397.67</v>
      </c>
      <c r="AP18" s="98">
        <f t="shared" si="5"/>
        <v>0</v>
      </c>
      <c r="AQ18" s="83">
        <v>0</v>
      </c>
      <c r="AR18" s="83">
        <v>2500</v>
      </c>
      <c r="AS18" s="83">
        <v>0</v>
      </c>
      <c r="AT18" s="83">
        <v>0</v>
      </c>
      <c r="AU18" s="83">
        <v>11239.58</v>
      </c>
      <c r="AV18" s="83">
        <v>0</v>
      </c>
      <c r="AW18" s="83">
        <v>0</v>
      </c>
      <c r="AX18" s="83">
        <v>0</v>
      </c>
      <c r="AY18" s="83">
        <v>1</v>
      </c>
      <c r="AZ18" s="83">
        <v>0</v>
      </c>
      <c r="BA18" s="83">
        <v>0</v>
      </c>
      <c r="BB18" s="83">
        <v>0</v>
      </c>
      <c r="BC18" s="83">
        <v>-1</v>
      </c>
      <c r="BD18" s="83">
        <v>0</v>
      </c>
      <c r="BE18" s="83">
        <v>0</v>
      </c>
      <c r="BF18" s="83">
        <f t="shared" si="6"/>
        <v>0</v>
      </c>
      <c r="BG18" s="83">
        <v>0</v>
      </c>
      <c r="BH18" s="83">
        <v>0</v>
      </c>
      <c r="BI18" s="83">
        <v>0</v>
      </c>
      <c r="BJ18" s="83">
        <v>0</v>
      </c>
      <c r="BK18" s="83">
        <v>0</v>
      </c>
      <c r="BL18" s="83">
        <v>0</v>
      </c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</row>
    <row r="19" spans="1:214" s="58" customFormat="1" ht="15.75" x14ac:dyDescent="0.25">
      <c r="A19" s="54">
        <v>8</v>
      </c>
      <c r="B19" s="55" t="s">
        <v>122</v>
      </c>
      <c r="C19" s="55" t="s">
        <v>213</v>
      </c>
      <c r="D19" s="56" t="s">
        <v>149</v>
      </c>
      <c r="E19" s="56"/>
      <c r="F19" s="56" t="s">
        <v>150</v>
      </c>
      <c r="G19" s="85" t="s">
        <v>102</v>
      </c>
      <c r="H19" s="82">
        <v>397469.54</v>
      </c>
      <c r="I19" s="82">
        <v>397500.27</v>
      </c>
      <c r="J19" s="82">
        <v>0</v>
      </c>
      <c r="K19" s="82">
        <v>323550.65000000002</v>
      </c>
      <c r="L19" s="82">
        <v>0</v>
      </c>
      <c r="M19" s="82">
        <v>22212.720000000001</v>
      </c>
      <c r="N19" s="82">
        <v>2629.13</v>
      </c>
      <c r="O19" s="82">
        <v>379097.65</v>
      </c>
      <c r="P19" s="101">
        <v>1</v>
      </c>
      <c r="Q19" s="82"/>
      <c r="R19" s="82"/>
      <c r="S19" s="82"/>
      <c r="T19" s="81"/>
      <c r="U19" s="82"/>
      <c r="V19" s="82">
        <v>0</v>
      </c>
      <c r="W19" s="82">
        <v>288939.53999999998</v>
      </c>
      <c r="X19" s="82">
        <v>108530</v>
      </c>
      <c r="Y19" s="81">
        <v>7.7251595933615441E-2</v>
      </c>
      <c r="Z19" s="82">
        <v>30705.15</v>
      </c>
      <c r="AA19" s="82">
        <v>0</v>
      </c>
      <c r="AB19" s="82">
        <v>46.95</v>
      </c>
      <c r="AC19" s="82">
        <v>5190</v>
      </c>
      <c r="AD19" s="82">
        <v>396.97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120</v>
      </c>
      <c r="AK19" s="82">
        <v>0</v>
      </c>
      <c r="AL19" s="82">
        <v>0</v>
      </c>
      <c r="AM19" s="82">
        <v>0</v>
      </c>
      <c r="AN19" s="82">
        <v>0</v>
      </c>
      <c r="AO19" s="82">
        <v>5987.77</v>
      </c>
      <c r="AP19" s="81">
        <f t="shared" si="5"/>
        <v>0</v>
      </c>
      <c r="AQ19" s="82">
        <v>0</v>
      </c>
      <c r="AR19" s="82">
        <v>19873.48</v>
      </c>
      <c r="AS19" s="82">
        <v>3.00000000061118E-3</v>
      </c>
      <c r="AT19" s="82">
        <v>0</v>
      </c>
      <c r="AU19" s="82">
        <v>8638.5700000000106</v>
      </c>
      <c r="AV19" s="82">
        <v>0</v>
      </c>
      <c r="AW19" s="82">
        <v>0</v>
      </c>
      <c r="AX19" s="82">
        <v>0</v>
      </c>
      <c r="AY19" s="82">
        <v>9</v>
      </c>
      <c r="AZ19" s="82">
        <v>4</v>
      </c>
      <c r="BA19" s="82">
        <v>0</v>
      </c>
      <c r="BB19" s="82">
        <v>0</v>
      </c>
      <c r="BC19" s="82">
        <v>-2</v>
      </c>
      <c r="BD19" s="82">
        <v>-3</v>
      </c>
      <c r="BE19" s="82">
        <v>0</v>
      </c>
      <c r="BF19" s="82">
        <f t="shared" si="6"/>
        <v>8</v>
      </c>
      <c r="BG19" s="82">
        <v>0</v>
      </c>
      <c r="BH19" s="82">
        <v>0</v>
      </c>
      <c r="BI19" s="82">
        <v>1</v>
      </c>
      <c r="BJ19" s="82">
        <v>1</v>
      </c>
      <c r="BK19" s="82">
        <v>0</v>
      </c>
      <c r="BL19" s="82">
        <v>1</v>
      </c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</row>
    <row r="20" spans="1:214" s="20" customFormat="1" ht="15.75" x14ac:dyDescent="0.25">
      <c r="A20" s="22">
        <v>8</v>
      </c>
      <c r="B20" s="76" t="s">
        <v>200</v>
      </c>
      <c r="C20" s="76" t="s">
        <v>214</v>
      </c>
      <c r="D20" s="43" t="s">
        <v>151</v>
      </c>
      <c r="E20" s="43"/>
      <c r="F20" s="43" t="s">
        <v>152</v>
      </c>
      <c r="G20" s="24" t="s">
        <v>102</v>
      </c>
      <c r="H20" s="83">
        <v>298619.84999999998</v>
      </c>
      <c r="I20" s="83">
        <v>298619.84999999998</v>
      </c>
      <c r="J20" s="83">
        <v>7518.73</v>
      </c>
      <c r="K20" s="83">
        <v>167500.94</v>
      </c>
      <c r="L20" s="83">
        <v>42993.19</v>
      </c>
      <c r="M20" s="83">
        <v>34784.69</v>
      </c>
      <c r="N20" s="83">
        <v>14897.39</v>
      </c>
      <c r="O20" s="83">
        <v>279125.88</v>
      </c>
      <c r="P20" s="100">
        <v>1</v>
      </c>
      <c r="Q20" s="83"/>
      <c r="R20" s="83"/>
      <c r="S20" s="83"/>
      <c r="T20" s="98"/>
      <c r="U20" s="83"/>
      <c r="V20" s="83">
        <v>17119.899999999965</v>
      </c>
      <c r="W20" s="83">
        <v>281499.95</v>
      </c>
      <c r="X20" s="83">
        <v>0</v>
      </c>
      <c r="Y20" s="98">
        <v>6.0000010657195499E-2</v>
      </c>
      <c r="Z20" s="83">
        <v>16890.07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83">
        <v>0</v>
      </c>
      <c r="AN20" s="83">
        <v>0</v>
      </c>
      <c r="AO20" s="83">
        <v>6110.63</v>
      </c>
      <c r="AP20" s="98">
        <f t="shared" si="5"/>
        <v>0</v>
      </c>
      <c r="AQ20" s="83">
        <v>0</v>
      </c>
      <c r="AR20" s="83">
        <v>7000</v>
      </c>
      <c r="AS20" s="83">
        <v>0</v>
      </c>
      <c r="AT20" s="83">
        <v>0</v>
      </c>
      <c r="AU20" s="83">
        <v>12394.65</v>
      </c>
      <c r="AV20" s="83">
        <v>0</v>
      </c>
      <c r="AW20" s="83">
        <v>0</v>
      </c>
      <c r="AX20" s="83">
        <v>0</v>
      </c>
      <c r="AY20" s="83">
        <v>17</v>
      </c>
      <c r="AZ20" s="83">
        <v>3</v>
      </c>
      <c r="BA20" s="83">
        <v>0</v>
      </c>
      <c r="BB20" s="83">
        <v>-1</v>
      </c>
      <c r="BC20" s="83">
        <v>-7</v>
      </c>
      <c r="BD20" s="83">
        <v>0</v>
      </c>
      <c r="BE20" s="83">
        <v>0</v>
      </c>
      <c r="BF20" s="83">
        <f t="shared" si="6"/>
        <v>12</v>
      </c>
      <c r="BG20" s="83">
        <v>0</v>
      </c>
      <c r="BH20" s="83">
        <v>0</v>
      </c>
      <c r="BI20" s="83">
        <v>0</v>
      </c>
      <c r="BJ20" s="83">
        <v>0</v>
      </c>
      <c r="BK20" s="83">
        <v>0</v>
      </c>
      <c r="BL20" s="83">
        <v>0</v>
      </c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</row>
    <row r="21" spans="1:214" s="84" customFormat="1" ht="15.75" x14ac:dyDescent="0.25">
      <c r="A21" s="54">
        <v>9</v>
      </c>
      <c r="B21" s="55" t="s">
        <v>123</v>
      </c>
      <c r="C21" s="55" t="s">
        <v>215</v>
      </c>
      <c r="D21" s="56" t="s">
        <v>153</v>
      </c>
      <c r="E21" s="56"/>
      <c r="F21" s="56" t="s">
        <v>152</v>
      </c>
      <c r="G21" s="67" t="s">
        <v>66</v>
      </c>
      <c r="H21" s="82">
        <v>486364.39</v>
      </c>
      <c r="I21" s="82">
        <v>486364.39</v>
      </c>
      <c r="J21" s="82">
        <v>39464.300000000003</v>
      </c>
      <c r="K21" s="82">
        <v>266940.46000000002</v>
      </c>
      <c r="L21" s="82">
        <v>8975.6200000000008</v>
      </c>
      <c r="M21" s="82">
        <v>84826.28</v>
      </c>
      <c r="N21" s="82">
        <v>48948.87</v>
      </c>
      <c r="O21" s="82">
        <v>439034.51</v>
      </c>
      <c r="P21" s="101">
        <v>1.05</v>
      </c>
      <c r="Q21" s="82">
        <v>0</v>
      </c>
      <c r="R21" s="82">
        <v>439034.51</v>
      </c>
      <c r="S21" s="82">
        <v>0</v>
      </c>
      <c r="T21" s="81">
        <v>6.7000000000000004E-2</v>
      </c>
      <c r="U21" s="82">
        <v>29343.279999999999</v>
      </c>
      <c r="V21" s="82"/>
      <c r="W21" s="82"/>
      <c r="X21" s="82"/>
      <c r="Y21" s="81"/>
      <c r="Z21" s="82"/>
      <c r="AA21" s="82">
        <v>0</v>
      </c>
      <c r="AB21" s="82">
        <v>0</v>
      </c>
      <c r="AC21" s="82">
        <v>2838.55</v>
      </c>
      <c r="AD21" s="82">
        <v>229.84</v>
      </c>
      <c r="AE21" s="82">
        <v>561.4</v>
      </c>
      <c r="AF21" s="82">
        <v>288</v>
      </c>
      <c r="AG21" s="82">
        <v>0</v>
      </c>
      <c r="AH21" s="82">
        <v>702.02</v>
      </c>
      <c r="AI21" s="82">
        <v>0</v>
      </c>
      <c r="AJ21" s="82">
        <v>261.57</v>
      </c>
      <c r="AK21" s="82">
        <v>680</v>
      </c>
      <c r="AL21" s="82">
        <v>146.71</v>
      </c>
      <c r="AM21" s="82">
        <v>38.83</v>
      </c>
      <c r="AN21" s="82">
        <v>0</v>
      </c>
      <c r="AO21" s="82">
        <v>5918.03</v>
      </c>
      <c r="AP21" s="81">
        <f t="shared" si="5"/>
        <v>0</v>
      </c>
      <c r="AQ21" s="82">
        <v>0</v>
      </c>
      <c r="AR21" s="82">
        <v>21249.96</v>
      </c>
      <c r="AS21" s="82">
        <v>0</v>
      </c>
      <c r="AT21" s="82">
        <v>0</v>
      </c>
      <c r="AU21" s="82">
        <v>3594</v>
      </c>
      <c r="AV21" s="82">
        <v>0</v>
      </c>
      <c r="AW21" s="82">
        <v>0</v>
      </c>
      <c r="AX21" s="82">
        <v>0</v>
      </c>
      <c r="AY21" s="82">
        <v>39</v>
      </c>
      <c r="AZ21" s="82">
        <v>4</v>
      </c>
      <c r="BA21" s="82">
        <v>0</v>
      </c>
      <c r="BB21" s="82">
        <v>0</v>
      </c>
      <c r="BC21" s="82">
        <v>-2</v>
      </c>
      <c r="BD21" s="82">
        <v>-3</v>
      </c>
      <c r="BE21" s="82">
        <v>0</v>
      </c>
      <c r="BF21" s="82">
        <f t="shared" si="6"/>
        <v>38</v>
      </c>
      <c r="BG21" s="82">
        <v>0</v>
      </c>
      <c r="BH21" s="82">
        <v>1</v>
      </c>
      <c r="BI21" s="82">
        <v>0</v>
      </c>
      <c r="BJ21" s="82">
        <v>2</v>
      </c>
      <c r="BK21" s="82">
        <v>0</v>
      </c>
      <c r="BL21" s="82">
        <v>0</v>
      </c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</row>
    <row r="22" spans="1:214" s="73" customFormat="1" ht="15.75" x14ac:dyDescent="0.25">
      <c r="A22" s="69">
        <v>9</v>
      </c>
      <c r="B22" s="70" t="s">
        <v>124</v>
      </c>
      <c r="C22" s="70" t="s">
        <v>216</v>
      </c>
      <c r="D22" s="43" t="s">
        <v>154</v>
      </c>
      <c r="E22" s="43"/>
      <c r="F22" s="43" t="s">
        <v>155</v>
      </c>
      <c r="G22" s="74" t="s">
        <v>77</v>
      </c>
      <c r="H22" s="83">
        <v>168489.82</v>
      </c>
      <c r="I22" s="83">
        <v>168657.92000000001</v>
      </c>
      <c r="J22" s="83">
        <v>27300</v>
      </c>
      <c r="K22" s="83">
        <v>74908.570000000007</v>
      </c>
      <c r="L22" s="83">
        <v>5490.87</v>
      </c>
      <c r="M22" s="83">
        <v>0</v>
      </c>
      <c r="N22" s="83">
        <v>4977.47</v>
      </c>
      <c r="O22" s="83">
        <v>100710.02</v>
      </c>
      <c r="P22" s="100">
        <v>3.65</v>
      </c>
      <c r="Q22" s="83"/>
      <c r="R22" s="83"/>
      <c r="S22" s="83"/>
      <c r="T22" s="98"/>
      <c r="U22" s="83"/>
      <c r="V22" s="83">
        <v>0</v>
      </c>
      <c r="W22" s="83">
        <v>168489.82</v>
      </c>
      <c r="X22" s="83">
        <v>0</v>
      </c>
      <c r="Y22" s="98">
        <v>0.09</v>
      </c>
      <c r="Z22" s="83">
        <v>15333.1738</v>
      </c>
      <c r="AA22" s="83">
        <v>0</v>
      </c>
      <c r="AB22" s="83">
        <v>241.51</v>
      </c>
      <c r="AC22" s="83">
        <v>0</v>
      </c>
      <c r="AD22" s="83">
        <v>0</v>
      </c>
      <c r="AE22" s="83">
        <v>0</v>
      </c>
      <c r="AF22" s="83">
        <v>157</v>
      </c>
      <c r="AG22" s="83">
        <v>1500</v>
      </c>
      <c r="AH22" s="83">
        <v>1000</v>
      </c>
      <c r="AI22" s="83">
        <v>1500</v>
      </c>
      <c r="AJ22" s="83">
        <v>110</v>
      </c>
      <c r="AK22" s="83">
        <v>0</v>
      </c>
      <c r="AL22" s="83">
        <v>0</v>
      </c>
      <c r="AM22" s="83">
        <v>0</v>
      </c>
      <c r="AN22" s="83">
        <v>0</v>
      </c>
      <c r="AO22" s="83">
        <v>4335</v>
      </c>
      <c r="AP22" s="98">
        <f t="shared" si="5"/>
        <v>0</v>
      </c>
      <c r="AQ22" s="83">
        <v>0</v>
      </c>
      <c r="AR22" s="83">
        <v>7059.49</v>
      </c>
      <c r="AS22" s="83">
        <v>0</v>
      </c>
      <c r="AT22" s="83">
        <v>0</v>
      </c>
      <c r="AU22" s="83">
        <v>13561.64</v>
      </c>
      <c r="AV22" s="83">
        <v>0</v>
      </c>
      <c r="AW22" s="83">
        <v>0</v>
      </c>
      <c r="AX22" s="83">
        <v>0</v>
      </c>
      <c r="AY22" s="83">
        <v>2</v>
      </c>
      <c r="AZ22" s="83">
        <v>5</v>
      </c>
      <c r="BA22" s="83">
        <v>0</v>
      </c>
      <c r="BB22" s="83">
        <v>0</v>
      </c>
      <c r="BC22" s="83">
        <v>-2</v>
      </c>
      <c r="BD22" s="83">
        <v>0</v>
      </c>
      <c r="BE22" s="83">
        <v>0</v>
      </c>
      <c r="BF22" s="83">
        <f t="shared" si="6"/>
        <v>5</v>
      </c>
      <c r="BG22" s="83">
        <v>0</v>
      </c>
      <c r="BH22" s="83">
        <v>0</v>
      </c>
      <c r="BI22" s="83">
        <v>0</v>
      </c>
      <c r="BJ22" s="83">
        <v>0</v>
      </c>
      <c r="BK22" s="83">
        <v>0</v>
      </c>
      <c r="BL22" s="83">
        <v>0</v>
      </c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</row>
    <row r="23" spans="1:214" s="73" customFormat="1" ht="16.5" customHeight="1" x14ac:dyDescent="0.25">
      <c r="A23" s="69">
        <v>10</v>
      </c>
      <c r="B23" s="70" t="s">
        <v>125</v>
      </c>
      <c r="C23" s="70" t="s">
        <v>217</v>
      </c>
      <c r="D23" s="43" t="s">
        <v>156</v>
      </c>
      <c r="E23" s="43"/>
      <c r="F23" s="43" t="s">
        <v>155</v>
      </c>
      <c r="G23" s="74" t="s">
        <v>62</v>
      </c>
      <c r="H23" s="83">
        <v>1063621.58</v>
      </c>
      <c r="I23" s="83">
        <v>1069790.19</v>
      </c>
      <c r="J23" s="83">
        <v>0</v>
      </c>
      <c r="K23" s="83">
        <v>837283.83999999997</v>
      </c>
      <c r="L23" s="83">
        <v>79523.38</v>
      </c>
      <c r="M23" s="83">
        <v>94156.38</v>
      </c>
      <c r="N23" s="83">
        <v>49729.74</v>
      </c>
      <c r="O23" s="83">
        <v>1260250.07</v>
      </c>
      <c r="P23" s="100">
        <v>7</v>
      </c>
      <c r="Q23" s="83"/>
      <c r="R23" s="83"/>
      <c r="S23" s="83"/>
      <c r="T23" s="98"/>
      <c r="U23" s="83"/>
      <c r="V23" s="83">
        <v>0</v>
      </c>
      <c r="W23" s="83">
        <v>881393.76</v>
      </c>
      <c r="X23" s="83">
        <v>182227.82</v>
      </c>
      <c r="Y23" s="98">
        <v>4.6573443912260593E-2</v>
      </c>
      <c r="Z23" s="83">
        <v>49536.49</v>
      </c>
      <c r="AA23" s="83">
        <v>99231.31</v>
      </c>
      <c r="AB23" s="83">
        <v>898.63</v>
      </c>
      <c r="AC23" s="83">
        <v>0</v>
      </c>
      <c r="AD23" s="83">
        <v>0</v>
      </c>
      <c r="AE23" s="83">
        <v>0</v>
      </c>
      <c r="AF23" s="83">
        <v>0</v>
      </c>
      <c r="AG23" s="83">
        <v>0</v>
      </c>
      <c r="AH23" s="83">
        <v>0</v>
      </c>
      <c r="AI23" s="83">
        <v>0</v>
      </c>
      <c r="AJ23" s="83">
        <v>0</v>
      </c>
      <c r="AK23" s="83">
        <v>290</v>
      </c>
      <c r="AL23" s="83">
        <v>0</v>
      </c>
      <c r="AM23" s="83">
        <v>0</v>
      </c>
      <c r="AN23" s="83">
        <v>0</v>
      </c>
      <c r="AO23" s="83">
        <v>15305.26</v>
      </c>
      <c r="AP23" s="98">
        <f t="shared" si="5"/>
        <v>0</v>
      </c>
      <c r="AQ23" s="83">
        <v>0</v>
      </c>
      <c r="AR23" s="83">
        <v>40352.559999999998</v>
      </c>
      <c r="AS23" s="83">
        <v>0</v>
      </c>
      <c r="AT23" s="83">
        <v>0</v>
      </c>
      <c r="AU23" s="83">
        <v>0</v>
      </c>
      <c r="AV23" s="83">
        <v>0</v>
      </c>
      <c r="AW23" s="83">
        <v>0</v>
      </c>
      <c r="AX23" s="83">
        <v>0</v>
      </c>
      <c r="AY23" s="83">
        <v>28</v>
      </c>
      <c r="AZ23" s="83">
        <v>8</v>
      </c>
      <c r="BA23" s="83">
        <v>0</v>
      </c>
      <c r="BB23" s="83">
        <v>0</v>
      </c>
      <c r="BC23" s="83">
        <v>-2</v>
      </c>
      <c r="BD23" s="83">
        <v>-1</v>
      </c>
      <c r="BE23" s="83">
        <v>0</v>
      </c>
      <c r="BF23" s="83">
        <f t="shared" si="6"/>
        <v>33</v>
      </c>
      <c r="BG23" s="83">
        <v>1</v>
      </c>
      <c r="BH23" s="83">
        <v>0</v>
      </c>
      <c r="BI23" s="83">
        <v>0</v>
      </c>
      <c r="BJ23" s="83">
        <v>0</v>
      </c>
      <c r="BK23" s="83">
        <v>0</v>
      </c>
      <c r="BL23" s="83">
        <v>1</v>
      </c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</row>
    <row r="24" spans="1:214" s="73" customFormat="1" ht="15.75" x14ac:dyDescent="0.25">
      <c r="A24" s="69">
        <v>10</v>
      </c>
      <c r="B24" s="70" t="s">
        <v>126</v>
      </c>
      <c r="C24" s="70" t="s">
        <v>218</v>
      </c>
      <c r="D24" s="43" t="s">
        <v>157</v>
      </c>
      <c r="E24" s="43"/>
      <c r="F24" s="43" t="s">
        <v>142</v>
      </c>
      <c r="G24" s="74" t="s">
        <v>62</v>
      </c>
      <c r="H24" s="83">
        <v>408988.32</v>
      </c>
      <c r="I24" s="83">
        <v>408988.32</v>
      </c>
      <c r="J24" s="83">
        <v>20222</v>
      </c>
      <c r="K24" s="83">
        <v>368922.24</v>
      </c>
      <c r="L24" s="83">
        <v>0</v>
      </c>
      <c r="M24" s="83">
        <v>0</v>
      </c>
      <c r="N24" s="83">
        <v>0</v>
      </c>
      <c r="O24" s="83">
        <v>388360.62</v>
      </c>
      <c r="P24" s="100">
        <v>1</v>
      </c>
      <c r="Q24" s="83"/>
      <c r="R24" s="83"/>
      <c r="S24" s="83"/>
      <c r="T24" s="98"/>
      <c r="U24" s="83"/>
      <c r="V24" s="83">
        <v>0</v>
      </c>
      <c r="W24" s="83">
        <v>388766.32</v>
      </c>
      <c r="X24" s="83">
        <v>0</v>
      </c>
      <c r="Y24" s="98">
        <v>4.9999999999999996E-2</v>
      </c>
      <c r="Z24" s="83">
        <v>19438.38</v>
      </c>
      <c r="AA24" s="83">
        <v>0</v>
      </c>
      <c r="AB24" s="83">
        <v>0</v>
      </c>
      <c r="AC24" s="83">
        <v>1356.46</v>
      </c>
      <c r="AD24" s="83">
        <v>0</v>
      </c>
      <c r="AE24" s="83">
        <v>0</v>
      </c>
      <c r="AF24" s="83">
        <v>259</v>
      </c>
      <c r="AG24" s="83">
        <v>64</v>
      </c>
      <c r="AH24" s="83">
        <v>339.88</v>
      </c>
      <c r="AI24" s="83">
        <v>0</v>
      </c>
      <c r="AJ24" s="83">
        <v>95</v>
      </c>
      <c r="AK24" s="83">
        <v>0</v>
      </c>
      <c r="AL24" s="83">
        <v>6</v>
      </c>
      <c r="AM24" s="83">
        <v>28</v>
      </c>
      <c r="AN24" s="83">
        <v>1954.66</v>
      </c>
      <c r="AO24" s="83">
        <v>4164.59</v>
      </c>
      <c r="AP24" s="98">
        <f t="shared" si="5"/>
        <v>0.46935232519887915</v>
      </c>
      <c r="AQ24" s="83">
        <v>0</v>
      </c>
      <c r="AR24" s="83">
        <v>14900</v>
      </c>
      <c r="AS24" s="83">
        <v>0</v>
      </c>
      <c r="AT24" s="83">
        <v>0</v>
      </c>
      <c r="AU24" s="83">
        <v>285.37</v>
      </c>
      <c r="AV24" s="83">
        <v>0</v>
      </c>
      <c r="AW24" s="83">
        <v>0</v>
      </c>
      <c r="AX24" s="83">
        <v>0</v>
      </c>
      <c r="AY24" s="83">
        <v>4</v>
      </c>
      <c r="AZ24" s="83">
        <v>4</v>
      </c>
      <c r="BA24" s="83">
        <v>0</v>
      </c>
      <c r="BB24" s="83">
        <v>0</v>
      </c>
      <c r="BC24" s="83">
        <v>0</v>
      </c>
      <c r="BD24" s="83">
        <v>0</v>
      </c>
      <c r="BE24" s="83">
        <v>0</v>
      </c>
      <c r="BF24" s="83">
        <f t="shared" si="6"/>
        <v>8</v>
      </c>
      <c r="BG24" s="83">
        <v>0</v>
      </c>
      <c r="BH24" s="83">
        <v>0</v>
      </c>
      <c r="BI24" s="83">
        <v>0</v>
      </c>
      <c r="BJ24" s="83">
        <v>0</v>
      </c>
      <c r="BK24" s="83">
        <v>0</v>
      </c>
      <c r="BL24" s="83">
        <v>0</v>
      </c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</row>
    <row r="25" spans="1:214" s="20" customFormat="1" ht="15.75" x14ac:dyDescent="0.25">
      <c r="A25" s="22">
        <v>10</v>
      </c>
      <c r="B25" s="76" t="s">
        <v>238</v>
      </c>
      <c r="C25" s="76"/>
      <c r="D25" s="43" t="s">
        <v>158</v>
      </c>
      <c r="E25" s="43"/>
      <c r="F25" s="43" t="s">
        <v>159</v>
      </c>
      <c r="G25" s="68" t="s">
        <v>61</v>
      </c>
      <c r="H25" s="83">
        <v>167005.94</v>
      </c>
      <c r="I25" s="83">
        <v>167714.94</v>
      </c>
      <c r="J25" s="83">
        <v>438.45</v>
      </c>
      <c r="K25" s="83">
        <v>134874.19</v>
      </c>
      <c r="L25" s="83">
        <v>4872.55</v>
      </c>
      <c r="M25" s="83">
        <v>14773.86</v>
      </c>
      <c r="N25" s="83">
        <v>0</v>
      </c>
      <c r="O25" s="83">
        <v>166618.18</v>
      </c>
      <c r="P25" s="100">
        <v>1.5</v>
      </c>
      <c r="Q25" s="83"/>
      <c r="R25" s="83"/>
      <c r="S25" s="83"/>
      <c r="T25" s="98"/>
      <c r="U25" s="83"/>
      <c r="V25" s="83"/>
      <c r="W25" s="83">
        <v>167006.94</v>
      </c>
      <c r="X25" s="83">
        <v>0</v>
      </c>
      <c r="Y25" s="98">
        <v>0.05</v>
      </c>
      <c r="Z25" s="83">
        <v>8366.1899999999987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300</v>
      </c>
      <c r="AH25" s="83">
        <v>210.66</v>
      </c>
      <c r="AI25" s="83">
        <v>0</v>
      </c>
      <c r="AJ25" s="83">
        <v>0</v>
      </c>
      <c r="AK25" s="83">
        <v>1160</v>
      </c>
      <c r="AL25" s="83">
        <v>0</v>
      </c>
      <c r="AM25" s="83">
        <v>0</v>
      </c>
      <c r="AN25" s="83">
        <v>0</v>
      </c>
      <c r="AO25" s="83">
        <v>1754.93</v>
      </c>
      <c r="AP25" s="98">
        <v>0</v>
      </c>
      <c r="AQ25" s="83"/>
      <c r="AR25" s="83">
        <v>5393</v>
      </c>
      <c r="AS25" s="83">
        <v>0.5</v>
      </c>
      <c r="AT25" s="83">
        <v>0</v>
      </c>
      <c r="AU25" s="83">
        <v>2049</v>
      </c>
      <c r="AV25" s="83">
        <v>0</v>
      </c>
      <c r="AW25" s="83">
        <v>0</v>
      </c>
      <c r="AX25" s="83">
        <v>0</v>
      </c>
      <c r="AY25" s="83">
        <v>7</v>
      </c>
      <c r="AZ25" s="83">
        <v>4</v>
      </c>
      <c r="BA25" s="83">
        <v>0</v>
      </c>
      <c r="BB25" s="83">
        <v>0</v>
      </c>
      <c r="BC25" s="83">
        <v>-2</v>
      </c>
      <c r="BD25" s="83">
        <v>0</v>
      </c>
      <c r="BE25" s="83">
        <v>0</v>
      </c>
      <c r="BF25" s="83">
        <v>9</v>
      </c>
      <c r="BG25" s="83">
        <v>0</v>
      </c>
      <c r="BH25" s="83">
        <v>0</v>
      </c>
      <c r="BI25" s="83">
        <v>0</v>
      </c>
      <c r="BJ25" s="83">
        <v>0</v>
      </c>
      <c r="BK25" s="83">
        <v>0</v>
      </c>
      <c r="BL25" s="83">
        <v>0</v>
      </c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</row>
    <row r="26" spans="1:214" s="73" customFormat="1" ht="15.75" x14ac:dyDescent="0.25">
      <c r="A26" s="94">
        <v>11</v>
      </c>
      <c r="B26" s="95" t="s">
        <v>203</v>
      </c>
      <c r="C26" s="95" t="s">
        <v>220</v>
      </c>
      <c r="D26" s="43" t="s">
        <v>160</v>
      </c>
      <c r="E26" s="43"/>
      <c r="F26" s="43" t="s">
        <v>152</v>
      </c>
      <c r="G26" s="96" t="s">
        <v>114</v>
      </c>
      <c r="H26" s="83">
        <v>373601.52</v>
      </c>
      <c r="I26" s="83">
        <v>374608.12</v>
      </c>
      <c r="J26" s="83">
        <v>3.35</v>
      </c>
      <c r="K26" s="83">
        <v>163254.82</v>
      </c>
      <c r="L26" s="83">
        <v>6638.69</v>
      </c>
      <c r="M26" s="83">
        <v>76998.41</v>
      </c>
      <c r="N26" s="83">
        <v>108261</v>
      </c>
      <c r="O26" s="83">
        <v>374524.44</v>
      </c>
      <c r="P26" s="100">
        <v>0</v>
      </c>
      <c r="Q26" s="83"/>
      <c r="R26" s="83"/>
      <c r="S26" s="83"/>
      <c r="T26" s="98"/>
      <c r="U26" s="83"/>
      <c r="V26" s="83">
        <v>-1006.5999999999767</v>
      </c>
      <c r="W26" s="83">
        <v>373601.52</v>
      </c>
      <c r="X26" s="83">
        <v>0</v>
      </c>
      <c r="Y26" s="98">
        <v>5.0000010706594558E-2</v>
      </c>
      <c r="Z26" s="83">
        <v>18677.689999999999</v>
      </c>
      <c r="AA26" s="83">
        <v>0</v>
      </c>
      <c r="AB26" s="83">
        <v>0</v>
      </c>
      <c r="AC26" s="83">
        <v>4893.63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850.99</v>
      </c>
      <c r="AK26" s="83">
        <v>619</v>
      </c>
      <c r="AL26" s="83">
        <v>0</v>
      </c>
      <c r="AM26" s="83">
        <v>0</v>
      </c>
      <c r="AN26" s="83">
        <v>0</v>
      </c>
      <c r="AO26" s="83">
        <v>6897.56</v>
      </c>
      <c r="AP26" s="98">
        <f t="shared" si="5"/>
        <v>0</v>
      </c>
      <c r="AQ26" s="83">
        <v>0</v>
      </c>
      <c r="AR26" s="83">
        <v>18677.689999999999</v>
      </c>
      <c r="AS26" s="83">
        <v>0</v>
      </c>
      <c r="AT26" s="83">
        <v>0</v>
      </c>
      <c r="AU26" s="83">
        <v>7795.92</v>
      </c>
      <c r="AV26" s="83">
        <v>0</v>
      </c>
      <c r="AW26" s="83">
        <v>0</v>
      </c>
      <c r="AX26" s="83">
        <v>0</v>
      </c>
      <c r="AY26" s="83">
        <v>39</v>
      </c>
      <c r="AZ26" s="83">
        <v>13</v>
      </c>
      <c r="BA26" s="83">
        <v>0</v>
      </c>
      <c r="BB26" s="83">
        <v>-1</v>
      </c>
      <c r="BC26" s="83">
        <v>-6</v>
      </c>
      <c r="BD26" s="83">
        <v>-4</v>
      </c>
      <c r="BE26" s="83">
        <v>0</v>
      </c>
      <c r="BF26" s="83">
        <f t="shared" si="6"/>
        <v>41</v>
      </c>
      <c r="BG26" s="83">
        <v>0</v>
      </c>
      <c r="BH26" s="83">
        <v>2</v>
      </c>
      <c r="BI26" s="83">
        <v>0</v>
      </c>
      <c r="BJ26" s="83">
        <v>1</v>
      </c>
      <c r="BK26" s="83">
        <v>1</v>
      </c>
      <c r="BL26" s="83">
        <v>0</v>
      </c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</row>
    <row r="27" spans="1:214" s="20" customFormat="1" ht="15.75" x14ac:dyDescent="0.25">
      <c r="A27" s="22">
        <v>11</v>
      </c>
      <c r="B27" s="23" t="s">
        <v>183</v>
      </c>
      <c r="C27" s="23" t="s">
        <v>208</v>
      </c>
      <c r="D27" s="43" t="s">
        <v>161</v>
      </c>
      <c r="E27" s="43"/>
      <c r="F27" s="43" t="s">
        <v>147</v>
      </c>
      <c r="G27" s="68" t="s">
        <v>114</v>
      </c>
      <c r="H27" s="83">
        <v>1957748.73</v>
      </c>
      <c r="I27" s="83">
        <v>1957748.73</v>
      </c>
      <c r="J27" s="83">
        <v>25273.26</v>
      </c>
      <c r="K27" s="83">
        <v>1431120.09</v>
      </c>
      <c r="L27" s="83">
        <v>32667.22</v>
      </c>
      <c r="M27" s="83">
        <v>309149.73</v>
      </c>
      <c r="N27" s="83">
        <v>150407.64000000001</v>
      </c>
      <c r="O27" s="83">
        <v>2070685.89</v>
      </c>
      <c r="P27" s="100">
        <v>0.26382258667819197</v>
      </c>
      <c r="Q27" s="83"/>
      <c r="R27" s="83"/>
      <c r="S27" s="83"/>
      <c r="T27" s="98"/>
      <c r="U27" s="83"/>
      <c r="V27" s="83">
        <v>24798.369999999879</v>
      </c>
      <c r="W27" s="83">
        <v>1932950.36</v>
      </c>
      <c r="X27" s="83">
        <v>0</v>
      </c>
      <c r="Y27" s="98">
        <v>7.6226015069523034E-2</v>
      </c>
      <c r="Z27" s="83">
        <v>147341.20000000001</v>
      </c>
      <c r="AA27" s="83">
        <v>0</v>
      </c>
      <c r="AB27" s="83">
        <v>0</v>
      </c>
      <c r="AC27" s="83">
        <v>21834.83</v>
      </c>
      <c r="AD27" s="83">
        <v>2167.1999999999998</v>
      </c>
      <c r="AE27" s="83">
        <v>2446.9699999999998</v>
      </c>
      <c r="AF27" s="83">
        <v>7855.66</v>
      </c>
      <c r="AG27" s="83">
        <v>2527.0700000000002</v>
      </c>
      <c r="AH27" s="83">
        <v>1029.23</v>
      </c>
      <c r="AI27" s="83">
        <v>1320</v>
      </c>
      <c r="AJ27" s="83">
        <v>2449.1800000000003</v>
      </c>
      <c r="AK27" s="83">
        <v>350</v>
      </c>
      <c r="AL27" s="83">
        <v>0</v>
      </c>
      <c r="AM27" s="83">
        <v>846.11</v>
      </c>
      <c r="AN27" s="83">
        <v>0</v>
      </c>
      <c r="AO27" s="83">
        <v>55546.5</v>
      </c>
      <c r="AP27" s="98">
        <f t="shared" si="5"/>
        <v>0</v>
      </c>
      <c r="AQ27" s="83">
        <v>0</v>
      </c>
      <c r="AR27" s="83">
        <v>96647.52</v>
      </c>
      <c r="AS27" s="83">
        <v>2.0000000076834099E-3</v>
      </c>
      <c r="AT27" s="83">
        <v>0</v>
      </c>
      <c r="AU27" s="83">
        <v>14399.89</v>
      </c>
      <c r="AV27" s="83">
        <v>0</v>
      </c>
      <c r="AW27" s="83">
        <v>0</v>
      </c>
      <c r="AX27" s="83">
        <v>0</v>
      </c>
      <c r="AY27" s="83">
        <v>60</v>
      </c>
      <c r="AZ27" s="83">
        <v>33</v>
      </c>
      <c r="BA27" s="83">
        <v>0</v>
      </c>
      <c r="BB27" s="83">
        <v>0</v>
      </c>
      <c r="BC27" s="83">
        <v>-10</v>
      </c>
      <c r="BD27" s="83">
        <v>-12</v>
      </c>
      <c r="BE27" s="83">
        <v>0</v>
      </c>
      <c r="BF27" s="83">
        <f t="shared" si="6"/>
        <v>71</v>
      </c>
      <c r="BG27" s="83">
        <v>0</v>
      </c>
      <c r="BH27" s="83">
        <v>1</v>
      </c>
      <c r="BI27" s="83">
        <v>1</v>
      </c>
      <c r="BJ27" s="83">
        <v>8</v>
      </c>
      <c r="BK27" s="83">
        <v>0</v>
      </c>
      <c r="BL27" s="83">
        <v>1</v>
      </c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</row>
    <row r="28" spans="1:214" s="73" customFormat="1" ht="15.75" x14ac:dyDescent="0.25">
      <c r="A28" s="69">
        <v>12</v>
      </c>
      <c r="B28" s="70" t="s">
        <v>127</v>
      </c>
      <c r="C28" s="70" t="s">
        <v>221</v>
      </c>
      <c r="D28" s="43" t="s">
        <v>162</v>
      </c>
      <c r="E28" s="43"/>
      <c r="F28" s="43" t="s">
        <v>163</v>
      </c>
      <c r="G28" s="74" t="s">
        <v>59</v>
      </c>
      <c r="H28" s="83">
        <v>187871.48</v>
      </c>
      <c r="I28" s="83">
        <v>187871.48</v>
      </c>
      <c r="J28" s="83">
        <v>6189</v>
      </c>
      <c r="K28" s="83">
        <v>19329.96</v>
      </c>
      <c r="L28" s="83">
        <v>15780.35</v>
      </c>
      <c r="M28" s="83">
        <v>58628.19</v>
      </c>
      <c r="N28" s="83">
        <v>75020.5</v>
      </c>
      <c r="O28" s="83">
        <v>188224.97</v>
      </c>
      <c r="P28" s="100">
        <v>2</v>
      </c>
      <c r="Q28" s="83">
        <v>17111.23000000001</v>
      </c>
      <c r="R28" s="83">
        <v>171113.74</v>
      </c>
      <c r="S28" s="83">
        <v>0</v>
      </c>
      <c r="T28" s="98">
        <v>0.1</v>
      </c>
      <c r="U28" s="83">
        <v>17111.234</v>
      </c>
      <c r="V28" s="83"/>
      <c r="W28" s="83"/>
      <c r="X28" s="83"/>
      <c r="Y28" s="98"/>
      <c r="Z28" s="83"/>
      <c r="AA28" s="83">
        <v>0</v>
      </c>
      <c r="AB28" s="83">
        <v>0</v>
      </c>
      <c r="AC28" s="83">
        <v>8236.91</v>
      </c>
      <c r="AD28" s="83">
        <v>637.94000000000005</v>
      </c>
      <c r="AE28" s="83">
        <v>578.83000000000004</v>
      </c>
      <c r="AF28" s="83">
        <v>1897.39</v>
      </c>
      <c r="AG28" s="83">
        <v>0</v>
      </c>
      <c r="AH28" s="83">
        <v>990.31</v>
      </c>
      <c r="AI28" s="83">
        <v>0</v>
      </c>
      <c r="AJ28" s="83">
        <v>1598.1399999999999</v>
      </c>
      <c r="AK28" s="83">
        <v>1582.99</v>
      </c>
      <c r="AL28" s="83">
        <v>108.29</v>
      </c>
      <c r="AM28" s="83">
        <v>0</v>
      </c>
      <c r="AN28" s="83">
        <v>14854.74</v>
      </c>
      <c r="AO28" s="83">
        <v>19781.240000000002</v>
      </c>
      <c r="AP28" s="98">
        <f t="shared" si="5"/>
        <v>0.75095090095464179</v>
      </c>
      <c r="AQ28" s="83">
        <v>0</v>
      </c>
      <c r="AR28" s="83">
        <v>0</v>
      </c>
      <c r="AS28" s="83">
        <v>0</v>
      </c>
      <c r="AT28" s="83">
        <v>0</v>
      </c>
      <c r="AU28" s="83">
        <v>3.6379788070917101E-12</v>
      </c>
      <c r="AV28" s="83">
        <v>0</v>
      </c>
      <c r="AW28" s="83">
        <v>-1415.48</v>
      </c>
      <c r="AX28" s="83">
        <v>-1415.48</v>
      </c>
      <c r="AY28" s="83">
        <v>31</v>
      </c>
      <c r="AZ28" s="83">
        <v>22</v>
      </c>
      <c r="BA28" s="83">
        <v>0</v>
      </c>
      <c r="BB28" s="83">
        <v>0</v>
      </c>
      <c r="BC28" s="83">
        <v>-6</v>
      </c>
      <c r="BD28" s="83">
        <v>-1</v>
      </c>
      <c r="BE28" s="83">
        <v>0</v>
      </c>
      <c r="BF28" s="83">
        <f t="shared" si="6"/>
        <v>46</v>
      </c>
      <c r="BG28" s="83">
        <v>0</v>
      </c>
      <c r="BH28" s="83">
        <v>0</v>
      </c>
      <c r="BI28" s="83">
        <v>0</v>
      </c>
      <c r="BJ28" s="83">
        <v>1</v>
      </c>
      <c r="BK28" s="83">
        <v>0</v>
      </c>
      <c r="BL28" s="83">
        <v>0</v>
      </c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</row>
    <row r="29" spans="1:214" s="20" customFormat="1" ht="15.75" x14ac:dyDescent="0.25">
      <c r="A29" s="22">
        <v>13</v>
      </c>
      <c r="B29" s="23" t="s">
        <v>128</v>
      </c>
      <c r="C29" s="23" t="s">
        <v>222</v>
      </c>
      <c r="D29" s="43" t="s">
        <v>164</v>
      </c>
      <c r="E29" s="43"/>
      <c r="F29" s="43"/>
      <c r="G29" s="68" t="s">
        <v>72</v>
      </c>
      <c r="H29" s="83">
        <v>2921797.45</v>
      </c>
      <c r="I29" s="83">
        <v>2938480.08</v>
      </c>
      <c r="J29" s="83">
        <v>53035.39</v>
      </c>
      <c r="K29" s="83">
        <v>2544475.9900000002</v>
      </c>
      <c r="L29" s="83">
        <v>16818.88</v>
      </c>
      <c r="M29" s="83">
        <v>228622.99</v>
      </c>
      <c r="N29" s="83">
        <v>14946.81</v>
      </c>
      <c r="O29" s="83">
        <v>2892345.56</v>
      </c>
      <c r="P29" s="100">
        <v>0.86749286503141099</v>
      </c>
      <c r="Q29" s="83"/>
      <c r="R29" s="83"/>
      <c r="S29" s="83"/>
      <c r="T29" s="98"/>
      <c r="U29" s="83"/>
      <c r="V29" s="83">
        <v>18282.629999999888</v>
      </c>
      <c r="W29" s="83">
        <v>2874062.93</v>
      </c>
      <c r="X29" s="83">
        <v>0</v>
      </c>
      <c r="Y29" s="98">
        <v>9.9999999999999992E-2</v>
      </c>
      <c r="Z29" s="83">
        <v>69198.263000000006</v>
      </c>
      <c r="AA29" s="83">
        <v>484515.71</v>
      </c>
      <c r="AB29" s="83">
        <v>0</v>
      </c>
      <c r="AC29" s="83">
        <v>21663.72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400</v>
      </c>
      <c r="AJ29" s="83">
        <v>434.59000000000003</v>
      </c>
      <c r="AK29" s="83">
        <v>0</v>
      </c>
      <c r="AL29" s="83">
        <v>0</v>
      </c>
      <c r="AM29" s="83">
        <v>0</v>
      </c>
      <c r="AN29" s="83">
        <v>22098.31</v>
      </c>
      <c r="AO29" s="83">
        <v>23316.31</v>
      </c>
      <c r="AP29" s="98">
        <f t="shared" si="5"/>
        <v>0.94776188856641552</v>
      </c>
      <c r="AQ29" s="83">
        <v>0</v>
      </c>
      <c r="AR29" s="83">
        <v>64164.58</v>
      </c>
      <c r="AS29" s="83">
        <v>0</v>
      </c>
      <c r="AT29" s="83">
        <v>0</v>
      </c>
      <c r="AU29" s="83">
        <v>9.9999999999781704</v>
      </c>
      <c r="AV29" s="83">
        <v>0</v>
      </c>
      <c r="AW29" s="83">
        <v>0</v>
      </c>
      <c r="AX29" s="83">
        <v>0</v>
      </c>
      <c r="AY29" s="83">
        <v>49</v>
      </c>
      <c r="AZ29" s="83">
        <v>27</v>
      </c>
      <c r="BA29" s="83">
        <v>0</v>
      </c>
      <c r="BB29" s="83">
        <v>-3</v>
      </c>
      <c r="BC29" s="83">
        <v>-8</v>
      </c>
      <c r="BD29" s="83">
        <v>-4</v>
      </c>
      <c r="BE29" s="83">
        <v>0</v>
      </c>
      <c r="BF29" s="83">
        <f t="shared" si="6"/>
        <v>61</v>
      </c>
      <c r="BG29" s="83">
        <v>0</v>
      </c>
      <c r="BH29" s="83">
        <v>2</v>
      </c>
      <c r="BI29" s="83">
        <v>0</v>
      </c>
      <c r="BJ29" s="83">
        <v>1</v>
      </c>
      <c r="BK29" s="83">
        <v>1</v>
      </c>
      <c r="BL29" s="83">
        <v>0</v>
      </c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</row>
    <row r="30" spans="1:214" s="73" customFormat="1" ht="15.75" x14ac:dyDescent="0.25">
      <c r="A30" s="69">
        <v>13</v>
      </c>
      <c r="B30" s="70" t="s">
        <v>129</v>
      </c>
      <c r="C30" s="70" t="s">
        <v>223</v>
      </c>
      <c r="D30" s="43" t="s">
        <v>165</v>
      </c>
      <c r="E30" s="43"/>
      <c r="F30" s="43" t="s">
        <v>166</v>
      </c>
      <c r="G30" s="74" t="s">
        <v>17</v>
      </c>
      <c r="H30" s="83">
        <v>1650851.11</v>
      </c>
      <c r="I30" s="83">
        <v>1681083.35</v>
      </c>
      <c r="J30" s="83">
        <v>286044.52</v>
      </c>
      <c r="K30" s="83">
        <v>1080390.3899999999</v>
      </c>
      <c r="L30" s="83">
        <v>3140.16</v>
      </c>
      <c r="M30" s="83">
        <v>30108.080000000002</v>
      </c>
      <c r="N30" s="83">
        <v>81195.08</v>
      </c>
      <c r="O30" s="83">
        <v>1327371.03</v>
      </c>
      <c r="P30" s="100">
        <v>1.44</v>
      </c>
      <c r="Q30" s="83"/>
      <c r="R30" s="83"/>
      <c r="S30" s="83"/>
      <c r="T30" s="98"/>
      <c r="U30" s="83"/>
      <c r="V30" s="83">
        <v>309685.96870000008</v>
      </c>
      <c r="W30" s="83">
        <v>1341165.141298</v>
      </c>
      <c r="X30" s="83">
        <v>0</v>
      </c>
      <c r="Y30" s="98">
        <v>7.4999999999999997E-2</v>
      </c>
      <c r="Z30" s="83">
        <v>102305.0756</v>
      </c>
      <c r="AA30" s="83">
        <v>463096.59</v>
      </c>
      <c r="AB30" s="83">
        <v>0</v>
      </c>
      <c r="AC30" s="83">
        <v>4666</v>
      </c>
      <c r="AD30" s="83">
        <v>0</v>
      </c>
      <c r="AE30" s="83">
        <v>0</v>
      </c>
      <c r="AF30" s="83">
        <v>0</v>
      </c>
      <c r="AG30" s="83">
        <v>4445.25</v>
      </c>
      <c r="AH30" s="83">
        <v>2452.8000000000002</v>
      </c>
      <c r="AI30" s="83">
        <v>0</v>
      </c>
      <c r="AJ30" s="83">
        <v>3771.94</v>
      </c>
      <c r="AK30" s="83">
        <v>5132.22</v>
      </c>
      <c r="AL30" s="83">
        <v>0</v>
      </c>
      <c r="AM30" s="83">
        <v>5130.09</v>
      </c>
      <c r="AN30" s="83">
        <v>4946.49</v>
      </c>
      <c r="AO30" s="83">
        <v>30869.3</v>
      </c>
      <c r="AP30" s="98">
        <f t="shared" si="5"/>
        <v>0.16023978515871756</v>
      </c>
      <c r="AQ30" s="83">
        <v>0</v>
      </c>
      <c r="AR30" s="83">
        <v>96441.46</v>
      </c>
      <c r="AS30" s="83">
        <v>1536.924</v>
      </c>
      <c r="AT30" s="83">
        <v>0</v>
      </c>
      <c r="AU30" s="83">
        <v>13797.84</v>
      </c>
      <c r="AV30" s="83">
        <v>0</v>
      </c>
      <c r="AW30" s="83">
        <v>0</v>
      </c>
      <c r="AX30" s="83">
        <v>0</v>
      </c>
      <c r="AY30" s="83">
        <v>32</v>
      </c>
      <c r="AZ30" s="83">
        <v>13</v>
      </c>
      <c r="BA30" s="83">
        <v>0</v>
      </c>
      <c r="BB30" s="83">
        <v>0</v>
      </c>
      <c r="BC30" s="83">
        <v>-8</v>
      </c>
      <c r="BD30" s="83">
        <v>-3</v>
      </c>
      <c r="BE30" s="83">
        <v>0</v>
      </c>
      <c r="BF30" s="83">
        <f t="shared" si="6"/>
        <v>34</v>
      </c>
      <c r="BG30" s="83">
        <v>0</v>
      </c>
      <c r="BH30" s="83">
        <v>2</v>
      </c>
      <c r="BI30" s="83">
        <v>0</v>
      </c>
      <c r="BJ30" s="83">
        <v>1</v>
      </c>
      <c r="BK30" s="83">
        <v>0</v>
      </c>
      <c r="BL30" s="83">
        <v>0</v>
      </c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</row>
    <row r="31" spans="1:214" s="20" customFormat="1" ht="15.75" x14ac:dyDescent="0.25">
      <c r="A31" s="22">
        <v>17</v>
      </c>
      <c r="B31" s="23" t="s">
        <v>130</v>
      </c>
      <c r="C31" s="43" t="s">
        <v>224</v>
      </c>
      <c r="D31" s="43" t="s">
        <v>167</v>
      </c>
      <c r="E31" s="43"/>
      <c r="F31" s="43" t="s">
        <v>142</v>
      </c>
      <c r="G31" s="68" t="s">
        <v>24</v>
      </c>
      <c r="H31" s="83">
        <v>721708.2</v>
      </c>
      <c r="I31" s="83">
        <v>721708.2</v>
      </c>
      <c r="J31" s="83">
        <v>9137.7000000000007</v>
      </c>
      <c r="K31" s="83">
        <v>572669.96</v>
      </c>
      <c r="L31" s="83">
        <v>25566.1</v>
      </c>
      <c r="M31" s="83">
        <v>65474.11</v>
      </c>
      <c r="N31" s="83">
        <v>44062.96</v>
      </c>
      <c r="O31" s="83">
        <v>757920.25</v>
      </c>
      <c r="P31" s="100">
        <v>0</v>
      </c>
      <c r="Q31" s="83"/>
      <c r="R31" s="83"/>
      <c r="S31" s="83"/>
      <c r="T31" s="98"/>
      <c r="U31" s="83"/>
      <c r="V31" s="83">
        <v>7282.8999999999069</v>
      </c>
      <c r="W31" s="83">
        <v>410198.66</v>
      </c>
      <c r="X31" s="83">
        <v>304226.64</v>
      </c>
      <c r="Y31" s="98">
        <v>7.0191614434707172E-2</v>
      </c>
      <c r="Z31" s="83">
        <v>50147.1152</v>
      </c>
      <c r="AA31" s="83">
        <v>0</v>
      </c>
      <c r="AB31" s="83">
        <v>0</v>
      </c>
      <c r="AC31" s="83">
        <v>0</v>
      </c>
      <c r="AD31" s="83">
        <v>0</v>
      </c>
      <c r="AE31" s="83">
        <v>0</v>
      </c>
      <c r="AF31" s="83">
        <v>1524.96</v>
      </c>
      <c r="AG31" s="83">
        <v>0</v>
      </c>
      <c r="AH31" s="83">
        <v>422.81</v>
      </c>
      <c r="AI31" s="83">
        <v>8536.08</v>
      </c>
      <c r="AJ31" s="83">
        <v>3551.72</v>
      </c>
      <c r="AK31" s="83">
        <v>0</v>
      </c>
      <c r="AL31" s="83">
        <v>588.88</v>
      </c>
      <c r="AM31" s="83">
        <v>0</v>
      </c>
      <c r="AN31" s="83">
        <v>0</v>
      </c>
      <c r="AO31" s="83">
        <v>14976.45</v>
      </c>
      <c r="AP31" s="98">
        <f t="shared" si="5"/>
        <v>0</v>
      </c>
      <c r="AQ31" s="83">
        <v>0</v>
      </c>
      <c r="AR31" s="83">
        <v>35628.53</v>
      </c>
      <c r="AS31" s="83">
        <v>4.9999999973806596E-3</v>
      </c>
      <c r="AT31" s="83">
        <v>0</v>
      </c>
      <c r="AU31" s="83">
        <v>10680.56</v>
      </c>
      <c r="AV31" s="83">
        <v>0</v>
      </c>
      <c r="AW31" s="83">
        <v>0</v>
      </c>
      <c r="AX31" s="83">
        <v>0</v>
      </c>
      <c r="AY31" s="83">
        <v>18</v>
      </c>
      <c r="AZ31" s="83">
        <v>4</v>
      </c>
      <c r="BA31" s="83">
        <v>0</v>
      </c>
      <c r="BB31" s="83">
        <v>0</v>
      </c>
      <c r="BC31" s="83">
        <v>-3</v>
      </c>
      <c r="BD31" s="83">
        <v>-7</v>
      </c>
      <c r="BE31" s="83">
        <v>0</v>
      </c>
      <c r="BF31" s="83">
        <f t="shared" si="6"/>
        <v>12</v>
      </c>
      <c r="BG31" s="83">
        <v>0</v>
      </c>
      <c r="BH31" s="83">
        <v>0</v>
      </c>
      <c r="BI31" s="83">
        <v>0</v>
      </c>
      <c r="BJ31" s="83">
        <v>5</v>
      </c>
      <c r="BK31" s="83">
        <v>0</v>
      </c>
      <c r="BL31" s="83">
        <v>2</v>
      </c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</row>
    <row r="32" spans="1:214" s="75" customFormat="1" ht="15.75" x14ac:dyDescent="0.25">
      <c r="A32" s="69">
        <v>17</v>
      </c>
      <c r="B32" s="70" t="s">
        <v>131</v>
      </c>
      <c r="C32" s="70" t="s">
        <v>207</v>
      </c>
      <c r="D32" s="43" t="s">
        <v>170</v>
      </c>
      <c r="E32" s="43"/>
      <c r="F32" s="43" t="s">
        <v>152</v>
      </c>
      <c r="G32" s="74" t="s">
        <v>188</v>
      </c>
      <c r="H32" s="83">
        <v>610462.53</v>
      </c>
      <c r="I32" s="83">
        <v>610462.53</v>
      </c>
      <c r="J32" s="83">
        <v>107594.67</v>
      </c>
      <c r="K32" s="83">
        <v>354312.34</v>
      </c>
      <c r="L32" s="83">
        <v>16559.580000000002</v>
      </c>
      <c r="M32" s="83">
        <v>106442.85</v>
      </c>
      <c r="N32" s="83">
        <v>7303.56</v>
      </c>
      <c r="O32" s="83">
        <v>521184.94</v>
      </c>
      <c r="P32" s="100">
        <v>1</v>
      </c>
      <c r="Q32" s="83"/>
      <c r="R32" s="83"/>
      <c r="S32" s="83"/>
      <c r="T32" s="98"/>
      <c r="U32" s="83"/>
      <c r="V32" s="83">
        <v>0</v>
      </c>
      <c r="W32" s="83">
        <v>306865.93</v>
      </c>
      <c r="X32" s="83">
        <v>196001.93</v>
      </c>
      <c r="Y32" s="98">
        <v>7.2716221911656873E-2</v>
      </c>
      <c r="Z32" s="83">
        <v>36566.6109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2160</v>
      </c>
      <c r="AG32" s="83">
        <v>0</v>
      </c>
      <c r="AH32" s="83">
        <v>250</v>
      </c>
      <c r="AI32" s="83">
        <v>6968.81</v>
      </c>
      <c r="AJ32" s="83">
        <v>908.39</v>
      </c>
      <c r="AK32" s="83">
        <v>0</v>
      </c>
      <c r="AL32" s="83">
        <v>470.04</v>
      </c>
      <c r="AM32" s="83">
        <v>0</v>
      </c>
      <c r="AN32" s="83">
        <v>0</v>
      </c>
      <c r="AO32" s="83">
        <v>10933.25</v>
      </c>
      <c r="AP32" s="98">
        <f t="shared" si="5"/>
        <v>0</v>
      </c>
      <c r="AQ32" s="83">
        <v>0</v>
      </c>
      <c r="AR32" s="83">
        <v>25143.39</v>
      </c>
      <c r="AS32" s="83">
        <v>0</v>
      </c>
      <c r="AT32" s="83">
        <v>0</v>
      </c>
      <c r="AU32" s="83">
        <v>956.04000000000804</v>
      </c>
      <c r="AV32" s="83">
        <v>0</v>
      </c>
      <c r="AW32" s="83">
        <v>0</v>
      </c>
      <c r="AX32" s="83">
        <v>0</v>
      </c>
      <c r="AY32" s="83">
        <v>15</v>
      </c>
      <c r="AZ32" s="83">
        <v>8</v>
      </c>
      <c r="BA32" s="83">
        <v>0</v>
      </c>
      <c r="BB32" s="83">
        <v>0</v>
      </c>
      <c r="BC32" s="83">
        <v>-6</v>
      </c>
      <c r="BD32" s="83">
        <v>-6</v>
      </c>
      <c r="BE32" s="83">
        <v>0</v>
      </c>
      <c r="BF32" s="83">
        <f t="shared" si="6"/>
        <v>11</v>
      </c>
      <c r="BG32" s="83">
        <v>0</v>
      </c>
      <c r="BH32" s="83">
        <v>3</v>
      </c>
      <c r="BI32" s="83">
        <v>0</v>
      </c>
      <c r="BJ32" s="83">
        <v>1</v>
      </c>
      <c r="BK32" s="83">
        <v>2</v>
      </c>
      <c r="BL32" s="83">
        <v>0</v>
      </c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</row>
    <row r="33" spans="1:214" s="75" customFormat="1" ht="15.75" x14ac:dyDescent="0.25">
      <c r="A33" s="69">
        <v>17</v>
      </c>
      <c r="B33" s="70" t="s">
        <v>184</v>
      </c>
      <c r="C33" s="70" t="s">
        <v>219</v>
      </c>
      <c r="D33" s="43" t="s">
        <v>168</v>
      </c>
      <c r="E33" s="43"/>
      <c r="F33" s="43" t="s">
        <v>152</v>
      </c>
      <c r="G33" s="74" t="s">
        <v>24</v>
      </c>
      <c r="H33" s="83">
        <v>802725.79</v>
      </c>
      <c r="I33" s="83">
        <v>869885.11</v>
      </c>
      <c r="J33" s="83">
        <v>5015.1000000000004</v>
      </c>
      <c r="K33" s="83">
        <v>590957.04</v>
      </c>
      <c r="L33" s="83">
        <v>15943.33</v>
      </c>
      <c r="M33" s="83">
        <v>61369.68</v>
      </c>
      <c r="N33" s="83">
        <v>99351.21</v>
      </c>
      <c r="O33" s="83">
        <v>882433.93</v>
      </c>
      <c r="P33" s="100">
        <v>0.08</v>
      </c>
      <c r="Q33" s="83"/>
      <c r="R33" s="83"/>
      <c r="S33" s="83"/>
      <c r="T33" s="98"/>
      <c r="U33" s="83"/>
      <c r="V33" s="83">
        <v>118693.47000000009</v>
      </c>
      <c r="W33" s="83">
        <v>542647.72</v>
      </c>
      <c r="X33" s="83">
        <v>141384.6</v>
      </c>
      <c r="Y33" s="98">
        <v>6.9665356748055421E-2</v>
      </c>
      <c r="Z33" s="83">
        <v>47653.345600000001</v>
      </c>
      <c r="AA33" s="83">
        <v>1629511.92</v>
      </c>
      <c r="AB33" s="83">
        <v>0</v>
      </c>
      <c r="AC33" s="83">
        <v>0</v>
      </c>
      <c r="AD33" s="83">
        <v>0</v>
      </c>
      <c r="AE33" s="83">
        <v>0</v>
      </c>
      <c r="AF33" s="83">
        <v>1918.8</v>
      </c>
      <c r="AG33" s="83">
        <v>9727.44</v>
      </c>
      <c r="AH33" s="83">
        <v>426.29</v>
      </c>
      <c r="AI33" s="83">
        <v>1597.7</v>
      </c>
      <c r="AJ33" s="83">
        <v>1999.04</v>
      </c>
      <c r="AK33" s="83">
        <v>0</v>
      </c>
      <c r="AL33" s="83">
        <v>0</v>
      </c>
      <c r="AM33" s="83">
        <v>0</v>
      </c>
      <c r="AN33" s="83">
        <v>0</v>
      </c>
      <c r="AO33" s="83">
        <v>16188.07</v>
      </c>
      <c r="AP33" s="98">
        <f t="shared" si="5"/>
        <v>0</v>
      </c>
      <c r="AQ33" s="83">
        <v>0</v>
      </c>
      <c r="AR33" s="83">
        <v>112457.95</v>
      </c>
      <c r="AS33" s="83">
        <v>0</v>
      </c>
      <c r="AT33" s="83">
        <v>0</v>
      </c>
      <c r="AU33" s="83">
        <v>1</v>
      </c>
      <c r="AV33" s="83">
        <v>0</v>
      </c>
      <c r="AW33" s="83">
        <v>0</v>
      </c>
      <c r="AX33" s="83">
        <v>0</v>
      </c>
      <c r="AY33" s="83">
        <v>9</v>
      </c>
      <c r="AZ33" s="83">
        <v>9</v>
      </c>
      <c r="BA33" s="83">
        <v>0</v>
      </c>
      <c r="BB33" s="83">
        <v>0</v>
      </c>
      <c r="BC33" s="83">
        <v>-7</v>
      </c>
      <c r="BD33" s="83">
        <v>-3</v>
      </c>
      <c r="BE33" s="83">
        <v>0</v>
      </c>
      <c r="BF33" s="83">
        <f t="shared" si="6"/>
        <v>8</v>
      </c>
      <c r="BG33" s="83">
        <v>0</v>
      </c>
      <c r="BH33" s="83">
        <v>1</v>
      </c>
      <c r="BI33" s="83">
        <v>0</v>
      </c>
      <c r="BJ33" s="83">
        <v>2</v>
      </c>
      <c r="BK33" s="83">
        <v>0</v>
      </c>
      <c r="BL33" s="83">
        <v>0</v>
      </c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</row>
    <row r="34" spans="1:214" s="73" customFormat="1" ht="15.75" x14ac:dyDescent="0.25">
      <c r="A34" s="69">
        <v>18</v>
      </c>
      <c r="B34" s="71" t="s">
        <v>132</v>
      </c>
      <c r="C34" s="71" t="s">
        <v>225</v>
      </c>
      <c r="D34" s="43" t="s">
        <v>171</v>
      </c>
      <c r="E34" s="43"/>
      <c r="F34" s="43" t="s">
        <v>147</v>
      </c>
      <c r="G34" s="74" t="s">
        <v>192</v>
      </c>
      <c r="H34" s="83">
        <v>1944461.08</v>
      </c>
      <c r="I34" s="83">
        <v>1952638.3</v>
      </c>
      <c r="J34" s="83">
        <v>63.35</v>
      </c>
      <c r="K34" s="83">
        <v>1023397.09</v>
      </c>
      <c r="L34" s="83">
        <v>165718.15</v>
      </c>
      <c r="M34" s="83">
        <v>1318704.3700000001</v>
      </c>
      <c r="N34" s="83">
        <v>158031.75</v>
      </c>
      <c r="O34" s="83">
        <v>2914678.37</v>
      </c>
      <c r="P34" s="100">
        <v>2.0508000000000002</v>
      </c>
      <c r="Q34" s="83">
        <v>8177.2200000002049</v>
      </c>
      <c r="R34" s="83">
        <v>533255.25</v>
      </c>
      <c r="S34" s="83">
        <v>2373245.9</v>
      </c>
      <c r="T34" s="98">
        <v>4.0090840235862284E-2</v>
      </c>
      <c r="U34" s="83">
        <v>115452.25320000001</v>
      </c>
      <c r="V34" s="83"/>
      <c r="W34" s="83"/>
      <c r="X34" s="83"/>
      <c r="Y34" s="98"/>
      <c r="Z34" s="83"/>
      <c r="AA34" s="83">
        <v>272573.90999999997</v>
      </c>
      <c r="AB34" s="83">
        <v>0</v>
      </c>
      <c r="AC34" s="83">
        <v>7500</v>
      </c>
      <c r="AD34" s="83">
        <v>0</v>
      </c>
      <c r="AE34" s="83">
        <v>0</v>
      </c>
      <c r="AF34" s="83">
        <v>0</v>
      </c>
      <c r="AG34" s="83">
        <v>16282.25</v>
      </c>
      <c r="AH34" s="83">
        <v>3110.15</v>
      </c>
      <c r="AI34" s="83">
        <v>0</v>
      </c>
      <c r="AJ34" s="83">
        <v>666.75</v>
      </c>
      <c r="AK34" s="83">
        <v>991.6</v>
      </c>
      <c r="AL34" s="83">
        <v>0</v>
      </c>
      <c r="AM34" s="83">
        <v>0</v>
      </c>
      <c r="AN34" s="83">
        <v>8166.75</v>
      </c>
      <c r="AO34" s="83">
        <v>30535.58</v>
      </c>
      <c r="AP34" s="98">
        <f t="shared" si="5"/>
        <v>0.26745029896271821</v>
      </c>
      <c r="AQ34" s="83">
        <v>0</v>
      </c>
      <c r="AR34" s="83">
        <v>93290.71</v>
      </c>
      <c r="AS34" s="83">
        <v>0</v>
      </c>
      <c r="AT34" s="83">
        <v>26390.71</v>
      </c>
      <c r="AU34" s="83">
        <v>1999.99999999997</v>
      </c>
      <c r="AV34" s="83">
        <v>0</v>
      </c>
      <c r="AW34" s="83">
        <v>0</v>
      </c>
      <c r="AX34" s="83">
        <v>0</v>
      </c>
      <c r="AY34" s="83">
        <v>22</v>
      </c>
      <c r="AZ34" s="83">
        <v>1</v>
      </c>
      <c r="BA34" s="83">
        <v>0</v>
      </c>
      <c r="BB34" s="83">
        <v>-1</v>
      </c>
      <c r="BC34" s="83">
        <v>0</v>
      </c>
      <c r="BD34" s="83">
        <v>-6</v>
      </c>
      <c r="BE34" s="83">
        <v>-1</v>
      </c>
      <c r="BF34" s="83">
        <f t="shared" si="6"/>
        <v>15</v>
      </c>
      <c r="BG34" s="83">
        <v>0</v>
      </c>
      <c r="BH34" s="83">
        <v>1</v>
      </c>
      <c r="BI34" s="83">
        <v>1</v>
      </c>
      <c r="BJ34" s="83">
        <v>2</v>
      </c>
      <c r="BK34" s="83">
        <v>2</v>
      </c>
      <c r="BL34" s="83">
        <v>0</v>
      </c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</row>
    <row r="35" spans="1:214" s="73" customFormat="1" ht="15.75" x14ac:dyDescent="0.25">
      <c r="A35" s="69">
        <v>18</v>
      </c>
      <c r="B35" s="70" t="s">
        <v>133</v>
      </c>
      <c r="C35" s="70" t="s">
        <v>226</v>
      </c>
      <c r="D35" s="43" t="s">
        <v>172</v>
      </c>
      <c r="E35" s="43"/>
      <c r="F35" s="43" t="s">
        <v>152</v>
      </c>
      <c r="G35" s="86" t="s">
        <v>191</v>
      </c>
      <c r="H35" s="83">
        <v>564168.75</v>
      </c>
      <c r="I35" s="83">
        <v>688771.03</v>
      </c>
      <c r="J35" s="83">
        <v>211677.54</v>
      </c>
      <c r="K35" s="83">
        <v>132071.64000000001</v>
      </c>
      <c r="L35" s="83">
        <v>19182.53</v>
      </c>
      <c r="M35" s="83">
        <v>107441.97</v>
      </c>
      <c r="N35" s="83">
        <v>13958.09</v>
      </c>
      <c r="O35" s="83">
        <v>447400.54</v>
      </c>
      <c r="P35" s="100">
        <v>5.18</v>
      </c>
      <c r="Q35" s="83">
        <v>159228.27999999997</v>
      </c>
      <c r="R35" s="83">
        <v>163263.15000000002</v>
      </c>
      <c r="S35" s="83">
        <v>124909.11</v>
      </c>
      <c r="T35" s="98">
        <v>5.4790174286726973E-2</v>
      </c>
      <c r="U35" s="83">
        <v>15472.028399999999</v>
      </c>
      <c r="V35" s="83"/>
      <c r="W35" s="83"/>
      <c r="X35" s="83"/>
      <c r="Y35" s="98"/>
      <c r="Z35" s="83"/>
      <c r="AA35" s="83">
        <v>1761933.17</v>
      </c>
      <c r="AB35" s="83">
        <v>0</v>
      </c>
      <c r="AC35" s="83">
        <v>6420</v>
      </c>
      <c r="AD35" s="83">
        <v>291.36</v>
      </c>
      <c r="AE35" s="83">
        <v>762.54</v>
      </c>
      <c r="AF35" s="83">
        <v>6000</v>
      </c>
      <c r="AG35" s="83">
        <v>4523.78</v>
      </c>
      <c r="AH35" s="83">
        <v>1397.88</v>
      </c>
      <c r="AI35" s="83">
        <v>0</v>
      </c>
      <c r="AJ35" s="83">
        <v>1582.6799999999998</v>
      </c>
      <c r="AK35" s="83">
        <v>1278.1500000000001</v>
      </c>
      <c r="AL35" s="83">
        <v>600</v>
      </c>
      <c r="AM35" s="83">
        <v>1921.94</v>
      </c>
      <c r="AN35" s="83">
        <v>9643.56</v>
      </c>
      <c r="AO35" s="83">
        <v>30244.16</v>
      </c>
      <c r="AP35" s="98">
        <f t="shared" si="5"/>
        <v>0.31885692973453383</v>
      </c>
      <c r="AQ35" s="83">
        <v>0</v>
      </c>
      <c r="AR35" s="83">
        <v>102503.1</v>
      </c>
      <c r="AS35" s="83">
        <v>0</v>
      </c>
      <c r="AT35" s="83">
        <v>0</v>
      </c>
      <c r="AU35" s="83">
        <v>9351.3499999999804</v>
      </c>
      <c r="AV35" s="83">
        <v>0</v>
      </c>
      <c r="AW35" s="83">
        <v>0</v>
      </c>
      <c r="AX35" s="83">
        <v>0</v>
      </c>
      <c r="AY35" s="83">
        <v>9</v>
      </c>
      <c r="AZ35" s="83">
        <v>5</v>
      </c>
      <c r="BA35" s="83">
        <v>0</v>
      </c>
      <c r="BB35" s="83">
        <v>0</v>
      </c>
      <c r="BC35" s="83">
        <v>-2</v>
      </c>
      <c r="BD35" s="83">
        <v>-1</v>
      </c>
      <c r="BE35" s="83">
        <v>0</v>
      </c>
      <c r="BF35" s="83">
        <f t="shared" si="6"/>
        <v>11</v>
      </c>
      <c r="BG35" s="83">
        <v>0</v>
      </c>
      <c r="BH35" s="83">
        <v>0</v>
      </c>
      <c r="BI35" s="83">
        <v>0</v>
      </c>
      <c r="BJ35" s="83">
        <v>1</v>
      </c>
      <c r="BK35" s="83">
        <v>0</v>
      </c>
      <c r="BL35" s="83">
        <v>0</v>
      </c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</row>
    <row r="36" spans="1:214" s="20" customFormat="1" ht="15.75" x14ac:dyDescent="0.25">
      <c r="A36" s="22">
        <v>18</v>
      </c>
      <c r="B36" s="23" t="s">
        <v>204</v>
      </c>
      <c r="C36" s="23" t="s">
        <v>227</v>
      </c>
      <c r="D36" s="43" t="s">
        <v>173</v>
      </c>
      <c r="E36" s="99"/>
      <c r="F36" s="24"/>
      <c r="G36" s="68" t="s">
        <v>60</v>
      </c>
      <c r="H36" s="83">
        <v>231683.74</v>
      </c>
      <c r="I36" s="83">
        <v>234932.08</v>
      </c>
      <c r="J36" s="83">
        <v>68817.740000000005</v>
      </c>
      <c r="K36" s="83">
        <v>146519.57</v>
      </c>
      <c r="L36" s="83">
        <v>493.48</v>
      </c>
      <c r="M36" s="83">
        <v>38585.5</v>
      </c>
      <c r="N36" s="83">
        <v>8461.69</v>
      </c>
      <c r="O36" s="83">
        <v>213765.33</v>
      </c>
      <c r="P36" s="100">
        <v>0.52</v>
      </c>
      <c r="Q36" s="83"/>
      <c r="R36" s="83"/>
      <c r="S36" s="83"/>
      <c r="T36" s="98"/>
      <c r="U36" s="83"/>
      <c r="V36" s="83">
        <v>29925.75</v>
      </c>
      <c r="W36" s="83">
        <v>148862.66</v>
      </c>
      <c r="X36" s="83">
        <v>52895.33</v>
      </c>
      <c r="Y36" s="98">
        <v>8.1647948118436356E-2</v>
      </c>
      <c r="Z36" s="83">
        <v>16479.6459</v>
      </c>
      <c r="AA36" s="83">
        <v>32254.43</v>
      </c>
      <c r="AB36" s="83">
        <v>22.42</v>
      </c>
      <c r="AC36" s="83">
        <v>7975.17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8600</v>
      </c>
      <c r="AO36" s="83">
        <v>8918.17</v>
      </c>
      <c r="AP36" s="98">
        <f t="shared" si="5"/>
        <v>0.9643233981859507</v>
      </c>
      <c r="AQ36" s="83">
        <v>0</v>
      </c>
      <c r="AR36" s="83">
        <v>10809.34</v>
      </c>
      <c r="AS36" s="83">
        <v>0</v>
      </c>
      <c r="AT36" s="83">
        <v>0</v>
      </c>
      <c r="AU36" s="83">
        <v>5.4569682106375702E-12</v>
      </c>
      <c r="AV36" s="83">
        <v>0</v>
      </c>
      <c r="AW36" s="83">
        <v>0</v>
      </c>
      <c r="AX36" s="83">
        <v>0</v>
      </c>
      <c r="AY36" s="83">
        <v>12</v>
      </c>
      <c r="AZ36" s="83">
        <v>10</v>
      </c>
      <c r="BA36" s="83">
        <v>0</v>
      </c>
      <c r="BB36" s="83">
        <v>0</v>
      </c>
      <c r="BC36" s="83">
        <v>-1</v>
      </c>
      <c r="BD36" s="83">
        <v>-5</v>
      </c>
      <c r="BE36" s="83">
        <v>0</v>
      </c>
      <c r="BF36" s="83">
        <f t="shared" si="6"/>
        <v>16</v>
      </c>
      <c r="BG36" s="83">
        <v>0</v>
      </c>
      <c r="BH36" s="83">
        <v>3</v>
      </c>
      <c r="BI36" s="83">
        <v>0</v>
      </c>
      <c r="BJ36" s="83">
        <v>2</v>
      </c>
      <c r="BK36" s="83">
        <v>0</v>
      </c>
      <c r="BL36" s="83">
        <v>0</v>
      </c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</row>
    <row r="37" spans="1:214" s="20" customFormat="1" ht="15.75" x14ac:dyDescent="0.25">
      <c r="A37" s="80">
        <v>20</v>
      </c>
      <c r="B37" s="76" t="s">
        <v>206</v>
      </c>
      <c r="C37" s="43" t="s">
        <v>228</v>
      </c>
      <c r="D37" s="43" t="s">
        <v>175</v>
      </c>
      <c r="E37" s="43"/>
      <c r="F37" s="86"/>
      <c r="G37" s="86" t="s">
        <v>64</v>
      </c>
      <c r="H37" s="83">
        <v>3181188.96</v>
      </c>
      <c r="I37" s="83">
        <v>3198567.32</v>
      </c>
      <c r="J37" s="83">
        <v>108947.76</v>
      </c>
      <c r="K37" s="83">
        <v>2556340.4700000002</v>
      </c>
      <c r="L37" s="83">
        <v>69330.539999999994</v>
      </c>
      <c r="M37" s="83">
        <v>25573.05</v>
      </c>
      <c r="N37" s="83">
        <v>48803.62</v>
      </c>
      <c r="O37" s="83">
        <v>2980628.86</v>
      </c>
      <c r="P37" s="100">
        <v>0.58909868540990695</v>
      </c>
      <c r="Q37" s="83"/>
      <c r="R37" s="83"/>
      <c r="S37" s="83"/>
      <c r="T37" s="98"/>
      <c r="U37" s="83"/>
      <c r="V37" s="83">
        <v>108645.41999999993</v>
      </c>
      <c r="W37" s="83">
        <v>2274939.14</v>
      </c>
      <c r="X37" s="83">
        <v>797604.4</v>
      </c>
      <c r="Y37" s="98">
        <v>8.1828635697706015E-2</v>
      </c>
      <c r="Z37" s="83">
        <v>251422.606</v>
      </c>
      <c r="AA37" s="83">
        <v>459973.17</v>
      </c>
      <c r="AB37" s="83">
        <v>0</v>
      </c>
      <c r="AC37" s="83">
        <v>100407</v>
      </c>
      <c r="AD37" s="83">
        <v>0</v>
      </c>
      <c r="AE37" s="83">
        <v>0</v>
      </c>
      <c r="AF37" s="83">
        <v>2028</v>
      </c>
      <c r="AG37" s="83">
        <v>6974.15</v>
      </c>
      <c r="AH37" s="83">
        <v>2363.61</v>
      </c>
      <c r="AI37" s="83">
        <v>0</v>
      </c>
      <c r="AJ37" s="83">
        <v>1305.3</v>
      </c>
      <c r="AK37" s="83">
        <v>580</v>
      </c>
      <c r="AL37" s="83">
        <v>0</v>
      </c>
      <c r="AM37" s="83">
        <v>0</v>
      </c>
      <c r="AN37" s="83">
        <v>103631</v>
      </c>
      <c r="AO37" s="83">
        <v>117049.92</v>
      </c>
      <c r="AP37" s="98">
        <f t="shared" si="5"/>
        <v>0.88535729029118515</v>
      </c>
      <c r="AQ37" s="83">
        <v>0</v>
      </c>
      <c r="AR37" s="83">
        <v>171173.59</v>
      </c>
      <c r="AS37" s="83">
        <v>0</v>
      </c>
      <c r="AT37" s="83">
        <v>0</v>
      </c>
      <c r="AU37" s="83">
        <v>2.91038304567337E-11</v>
      </c>
      <c r="AV37" s="83">
        <v>0</v>
      </c>
      <c r="AW37" s="83">
        <v>0</v>
      </c>
      <c r="AX37" s="83">
        <v>0</v>
      </c>
      <c r="AY37" s="83">
        <v>61</v>
      </c>
      <c r="AZ37" s="83">
        <v>39</v>
      </c>
      <c r="BA37" s="83">
        <v>0</v>
      </c>
      <c r="BB37" s="83">
        <v>0</v>
      </c>
      <c r="BC37" s="83">
        <v>-6</v>
      </c>
      <c r="BD37" s="83">
        <v>-4</v>
      </c>
      <c r="BE37" s="83">
        <v>0</v>
      </c>
      <c r="BF37" s="83">
        <f t="shared" si="6"/>
        <v>90</v>
      </c>
      <c r="BG37" s="83">
        <v>0</v>
      </c>
      <c r="BH37" s="83">
        <v>1</v>
      </c>
      <c r="BI37" s="83">
        <v>0</v>
      </c>
      <c r="BJ37" s="83">
        <v>1</v>
      </c>
      <c r="BK37" s="83">
        <v>2</v>
      </c>
      <c r="BL37" s="83">
        <v>0</v>
      </c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</row>
    <row r="38" spans="1:214" s="73" customFormat="1" ht="15.75" x14ac:dyDescent="0.25">
      <c r="A38" s="69">
        <v>20</v>
      </c>
      <c r="B38" s="70" t="s">
        <v>134</v>
      </c>
      <c r="C38" s="70" t="s">
        <v>229</v>
      </c>
      <c r="D38" s="43" t="s">
        <v>174</v>
      </c>
      <c r="E38" s="43"/>
      <c r="F38" s="43" t="s">
        <v>169</v>
      </c>
      <c r="G38" s="74" t="s">
        <v>78</v>
      </c>
      <c r="H38" s="83">
        <v>672263.2</v>
      </c>
      <c r="I38" s="83">
        <v>672302.66</v>
      </c>
      <c r="J38" s="83">
        <v>19081.599999999999</v>
      </c>
      <c r="K38" s="83">
        <v>563296.26</v>
      </c>
      <c r="L38" s="83">
        <v>26368.5</v>
      </c>
      <c r="M38" s="83">
        <v>27008.63</v>
      </c>
      <c r="N38" s="83">
        <v>23402.91</v>
      </c>
      <c r="O38" s="83">
        <v>682576.85</v>
      </c>
      <c r="P38" s="100">
        <v>0</v>
      </c>
      <c r="Q38" s="83"/>
      <c r="R38" s="83"/>
      <c r="S38" s="83"/>
      <c r="T38" s="98"/>
      <c r="U38" s="83"/>
      <c r="V38" s="83">
        <v>19081.599999999977</v>
      </c>
      <c r="W38" s="83">
        <v>572567.6</v>
      </c>
      <c r="X38" s="83">
        <v>80614</v>
      </c>
      <c r="Y38" s="98">
        <v>6.5063302456774663E-2</v>
      </c>
      <c r="Z38" s="83">
        <v>42500.552000000003</v>
      </c>
      <c r="AA38" s="83">
        <v>0</v>
      </c>
      <c r="AB38" s="83">
        <v>50.03</v>
      </c>
      <c r="AC38" s="83">
        <v>2100</v>
      </c>
      <c r="AD38" s="83">
        <v>0</v>
      </c>
      <c r="AE38" s="83">
        <v>0</v>
      </c>
      <c r="AF38" s="83">
        <v>2448</v>
      </c>
      <c r="AG38" s="83">
        <v>2444</v>
      </c>
      <c r="AH38" s="83">
        <v>0</v>
      </c>
      <c r="AI38" s="83">
        <v>0</v>
      </c>
      <c r="AJ38" s="83">
        <v>854.7</v>
      </c>
      <c r="AK38" s="83">
        <v>290</v>
      </c>
      <c r="AL38" s="83">
        <v>600</v>
      </c>
      <c r="AM38" s="83">
        <v>0</v>
      </c>
      <c r="AN38" s="83">
        <v>0</v>
      </c>
      <c r="AO38" s="83">
        <v>11027.43</v>
      </c>
      <c r="AP38" s="98">
        <f t="shared" si="5"/>
        <v>0</v>
      </c>
      <c r="AQ38" s="83">
        <v>0</v>
      </c>
      <c r="AR38" s="83">
        <v>32659.119999999999</v>
      </c>
      <c r="AS38" s="83">
        <v>3.9999999997235101E-2</v>
      </c>
      <c r="AT38" s="83">
        <v>0</v>
      </c>
      <c r="AU38" s="83">
        <v>6329.73</v>
      </c>
      <c r="AV38" s="83">
        <v>0</v>
      </c>
      <c r="AW38" s="83">
        <v>0</v>
      </c>
      <c r="AX38" s="83">
        <v>0</v>
      </c>
      <c r="AY38" s="83">
        <v>7</v>
      </c>
      <c r="AZ38" s="83">
        <v>13</v>
      </c>
      <c r="BA38" s="83">
        <v>-4</v>
      </c>
      <c r="BB38" s="83">
        <v>0</v>
      </c>
      <c r="BC38" s="83">
        <v>0</v>
      </c>
      <c r="BD38" s="83">
        <v>-2</v>
      </c>
      <c r="BE38" s="83">
        <v>0</v>
      </c>
      <c r="BF38" s="83">
        <f t="shared" si="6"/>
        <v>14</v>
      </c>
      <c r="BG38" s="83">
        <v>0</v>
      </c>
      <c r="BH38" s="83">
        <v>1</v>
      </c>
      <c r="BI38" s="83">
        <v>0</v>
      </c>
      <c r="BJ38" s="83">
        <v>1</v>
      </c>
      <c r="BK38" s="83">
        <v>0</v>
      </c>
      <c r="BL38" s="83">
        <v>0</v>
      </c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</row>
    <row r="39" spans="1:214" s="73" customFormat="1" ht="15.75" x14ac:dyDescent="0.25">
      <c r="A39" s="69">
        <v>21</v>
      </c>
      <c r="B39" s="70" t="s">
        <v>135</v>
      </c>
      <c r="C39" s="70" t="s">
        <v>217</v>
      </c>
      <c r="D39" s="43" t="s">
        <v>176</v>
      </c>
      <c r="E39" s="43"/>
      <c r="F39" s="43"/>
      <c r="G39" s="74" t="s">
        <v>193</v>
      </c>
      <c r="H39" s="83">
        <v>3771069.27</v>
      </c>
      <c r="I39" s="83">
        <v>3771069.27</v>
      </c>
      <c r="J39" s="83">
        <v>497249.3</v>
      </c>
      <c r="K39" s="83">
        <v>1114279.76</v>
      </c>
      <c r="L39" s="83">
        <v>69389.41</v>
      </c>
      <c r="M39" s="83">
        <v>374821.12</v>
      </c>
      <c r="N39" s="83">
        <v>139883.88</v>
      </c>
      <c r="O39" s="83">
        <v>1870214.95</v>
      </c>
      <c r="P39" s="100">
        <v>2.4900000000000002</v>
      </c>
      <c r="Q39" s="83"/>
      <c r="R39" s="83"/>
      <c r="S39" s="83"/>
      <c r="T39" s="98"/>
      <c r="U39" s="83"/>
      <c r="V39" s="83">
        <v>1895318.3</v>
      </c>
      <c r="W39" s="83">
        <v>1650976.22</v>
      </c>
      <c r="X39" s="83">
        <v>224774.75</v>
      </c>
      <c r="Y39" s="98">
        <v>9.1611768965258744E-2</v>
      </c>
      <c r="Z39" s="83">
        <v>171840.78</v>
      </c>
      <c r="AA39" s="83">
        <v>0</v>
      </c>
      <c r="AB39" s="83">
        <v>0</v>
      </c>
      <c r="AC39" s="83">
        <v>46575</v>
      </c>
      <c r="AD39" s="83">
        <v>3871</v>
      </c>
      <c r="AE39" s="83">
        <v>0</v>
      </c>
      <c r="AF39" s="83">
        <v>2550</v>
      </c>
      <c r="AG39" s="83">
        <v>600</v>
      </c>
      <c r="AH39" s="83">
        <v>2789</v>
      </c>
      <c r="AI39" s="83">
        <v>0</v>
      </c>
      <c r="AJ39" s="83">
        <v>1944.22</v>
      </c>
      <c r="AK39" s="83">
        <v>785.9</v>
      </c>
      <c r="AL39" s="83">
        <v>0</v>
      </c>
      <c r="AM39" s="83">
        <v>0</v>
      </c>
      <c r="AN39" s="83">
        <v>0</v>
      </c>
      <c r="AO39" s="83">
        <v>66103.710000000006</v>
      </c>
      <c r="AP39" s="98">
        <f t="shared" si="5"/>
        <v>0</v>
      </c>
      <c r="AQ39" s="83">
        <v>0</v>
      </c>
      <c r="AR39" s="83">
        <v>93787.55</v>
      </c>
      <c r="AS39" s="83">
        <v>0</v>
      </c>
      <c r="AT39" s="83">
        <v>0</v>
      </c>
      <c r="AU39" s="83">
        <v>25133.55</v>
      </c>
      <c r="AV39" s="83">
        <v>0</v>
      </c>
      <c r="AW39" s="83">
        <v>0</v>
      </c>
      <c r="AX39" s="83">
        <v>0</v>
      </c>
      <c r="AY39" s="83">
        <v>59</v>
      </c>
      <c r="AZ39" s="83">
        <v>22</v>
      </c>
      <c r="BA39" s="83">
        <v>0</v>
      </c>
      <c r="BB39" s="83">
        <v>0</v>
      </c>
      <c r="BC39" s="83">
        <v>-10</v>
      </c>
      <c r="BD39" s="83">
        <v>-5</v>
      </c>
      <c r="BE39" s="83">
        <v>0</v>
      </c>
      <c r="BF39" s="83">
        <f t="shared" si="6"/>
        <v>66</v>
      </c>
      <c r="BG39" s="83">
        <v>0</v>
      </c>
      <c r="BH39" s="83">
        <v>1</v>
      </c>
      <c r="BI39" s="83">
        <v>1</v>
      </c>
      <c r="BJ39" s="83">
        <v>7</v>
      </c>
      <c r="BK39" s="83">
        <v>0</v>
      </c>
      <c r="BL39" s="83">
        <v>0</v>
      </c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</row>
    <row r="40" spans="1:214" s="20" customFormat="1" ht="15.75" x14ac:dyDescent="0.25">
      <c r="A40" s="22">
        <v>21</v>
      </c>
      <c r="B40" s="23" t="s">
        <v>136</v>
      </c>
      <c r="C40" s="23" t="s">
        <v>230</v>
      </c>
      <c r="D40" s="43" t="s">
        <v>177</v>
      </c>
      <c r="E40" s="43"/>
      <c r="F40" s="43" t="s">
        <v>178</v>
      </c>
      <c r="G40" s="24" t="s">
        <v>194</v>
      </c>
      <c r="H40" s="83">
        <v>2626158</v>
      </c>
      <c r="I40" s="83">
        <v>2681812</v>
      </c>
      <c r="J40" s="83">
        <v>2846</v>
      </c>
      <c r="K40" s="83">
        <v>2267983</v>
      </c>
      <c r="L40" s="83">
        <v>48353</v>
      </c>
      <c r="M40" s="83">
        <v>17893</v>
      </c>
      <c r="N40" s="83">
        <v>71959</v>
      </c>
      <c r="O40" s="83">
        <v>2639191</v>
      </c>
      <c r="P40" s="100">
        <v>0.01</v>
      </c>
      <c r="Q40" s="83"/>
      <c r="R40" s="83"/>
      <c r="S40" s="83"/>
      <c r="T40" s="98"/>
      <c r="U40" s="83"/>
      <c r="V40" s="83">
        <v>0</v>
      </c>
      <c r="W40" s="83">
        <v>2489695</v>
      </c>
      <c r="X40" s="83">
        <v>136463</v>
      </c>
      <c r="Y40" s="98">
        <v>6.7921480733451681E-2</v>
      </c>
      <c r="Z40" s="83">
        <v>178003</v>
      </c>
      <c r="AA40" s="83">
        <v>1131764</v>
      </c>
      <c r="AB40" s="83">
        <v>77</v>
      </c>
      <c r="AC40" s="83">
        <v>41678</v>
      </c>
      <c r="AD40" s="83">
        <v>0</v>
      </c>
      <c r="AE40" s="83">
        <v>0</v>
      </c>
      <c r="AF40" s="83">
        <v>1061</v>
      </c>
      <c r="AG40" s="83">
        <v>3350</v>
      </c>
      <c r="AH40" s="83">
        <v>6800</v>
      </c>
      <c r="AI40" s="83">
        <v>8802</v>
      </c>
      <c r="AJ40" s="83">
        <v>5279</v>
      </c>
      <c r="AK40" s="83">
        <v>640</v>
      </c>
      <c r="AL40" s="83">
        <v>2264</v>
      </c>
      <c r="AM40" s="83">
        <v>0</v>
      </c>
      <c r="AN40" s="83">
        <v>27199</v>
      </c>
      <c r="AO40" s="83">
        <v>79341</v>
      </c>
      <c r="AP40" s="98">
        <f t="shared" si="5"/>
        <v>0.34281140898148499</v>
      </c>
      <c r="AQ40" s="83">
        <v>0</v>
      </c>
      <c r="AR40" s="83">
        <v>187984</v>
      </c>
      <c r="AS40" s="83">
        <v>230.19999999998299</v>
      </c>
      <c r="AT40" s="83">
        <v>0</v>
      </c>
      <c r="AU40" s="83">
        <v>695</v>
      </c>
      <c r="AV40" s="83">
        <v>0</v>
      </c>
      <c r="AW40" s="83">
        <v>0</v>
      </c>
      <c r="AX40" s="83">
        <v>-4649</v>
      </c>
      <c r="AY40" s="83">
        <v>79</v>
      </c>
      <c r="AZ40" s="83">
        <v>20</v>
      </c>
      <c r="BA40" s="83">
        <v>-2</v>
      </c>
      <c r="BB40" s="83">
        <v>0</v>
      </c>
      <c r="BC40" s="83">
        <v>0</v>
      </c>
      <c r="BD40" s="83">
        <v>-5</v>
      </c>
      <c r="BE40" s="83">
        <v>0</v>
      </c>
      <c r="BF40" s="83">
        <f t="shared" si="6"/>
        <v>92</v>
      </c>
      <c r="BG40" s="83">
        <v>2</v>
      </c>
      <c r="BH40" s="83">
        <v>1</v>
      </c>
      <c r="BI40" s="83">
        <v>0</v>
      </c>
      <c r="BJ40" s="83">
        <v>3</v>
      </c>
      <c r="BK40" s="83">
        <v>2</v>
      </c>
      <c r="BL40" s="83">
        <v>0</v>
      </c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</row>
    <row r="41" spans="1:214" s="20" customFormat="1" ht="15.75" x14ac:dyDescent="0.25">
      <c r="A41" s="80">
        <v>21</v>
      </c>
      <c r="B41" s="76" t="s">
        <v>205</v>
      </c>
      <c r="C41" s="76" t="s">
        <v>222</v>
      </c>
      <c r="D41" s="43" t="s">
        <v>180</v>
      </c>
      <c r="E41" s="43"/>
      <c r="F41" s="43" t="s">
        <v>155</v>
      </c>
      <c r="G41" s="68" t="s">
        <v>55</v>
      </c>
      <c r="H41" s="83">
        <v>644068.91</v>
      </c>
      <c r="I41" s="83">
        <v>739743.01</v>
      </c>
      <c r="J41" s="83">
        <v>28397.27</v>
      </c>
      <c r="K41" s="83">
        <v>521088.71</v>
      </c>
      <c r="L41" s="83">
        <v>29100.48</v>
      </c>
      <c r="M41" s="83">
        <v>24299.34</v>
      </c>
      <c r="N41" s="83">
        <v>1000</v>
      </c>
      <c r="O41" s="83">
        <v>640453.93999999994</v>
      </c>
      <c r="P41" s="100">
        <v>1</v>
      </c>
      <c r="Q41" s="83">
        <v>29738.719999999972</v>
      </c>
      <c r="R41" s="83">
        <v>610715.22</v>
      </c>
      <c r="S41" s="83">
        <v>0</v>
      </c>
      <c r="T41" s="98">
        <v>0.1</v>
      </c>
      <c r="U41" s="83">
        <v>61055.921999999999</v>
      </c>
      <c r="V41" s="83"/>
      <c r="W41" s="83"/>
      <c r="X41" s="83"/>
      <c r="Y41" s="98"/>
      <c r="Z41" s="83"/>
      <c r="AA41" s="83">
        <v>31598.1</v>
      </c>
      <c r="AB41" s="83">
        <v>0</v>
      </c>
      <c r="AC41" s="83">
        <v>19299.96</v>
      </c>
      <c r="AD41" s="83">
        <v>1626</v>
      </c>
      <c r="AE41" s="83">
        <v>1688.04</v>
      </c>
      <c r="AF41" s="83">
        <v>2340</v>
      </c>
      <c r="AG41" s="83">
        <v>9925</v>
      </c>
      <c r="AH41" s="83">
        <v>0</v>
      </c>
      <c r="AI41" s="83">
        <v>0</v>
      </c>
      <c r="AJ41" s="83">
        <v>3128.07</v>
      </c>
      <c r="AK41" s="83">
        <v>0</v>
      </c>
      <c r="AL41" s="83">
        <v>2250</v>
      </c>
      <c r="AM41" s="83">
        <v>0</v>
      </c>
      <c r="AN41" s="83">
        <v>0</v>
      </c>
      <c r="AO41" s="83">
        <v>45860.53</v>
      </c>
      <c r="AP41" s="98">
        <f t="shared" si="5"/>
        <v>0</v>
      </c>
      <c r="AQ41" s="83">
        <v>0</v>
      </c>
      <c r="AR41" s="83">
        <v>19790</v>
      </c>
      <c r="AS41" s="83">
        <v>0</v>
      </c>
      <c r="AT41" s="83">
        <v>0</v>
      </c>
      <c r="AU41" s="83">
        <v>923.50999999999499</v>
      </c>
      <c r="AV41" s="83">
        <v>0</v>
      </c>
      <c r="AW41" s="83">
        <v>0</v>
      </c>
      <c r="AX41" s="83">
        <v>0</v>
      </c>
      <c r="AY41" s="83">
        <v>25</v>
      </c>
      <c r="AZ41" s="83">
        <v>4</v>
      </c>
      <c r="BA41" s="83">
        <v>0</v>
      </c>
      <c r="BB41" s="83">
        <v>-1</v>
      </c>
      <c r="BC41" s="83">
        <v>0</v>
      </c>
      <c r="BD41" s="83">
        <v>-7</v>
      </c>
      <c r="BE41" s="83">
        <v>0</v>
      </c>
      <c r="BF41" s="83">
        <f t="shared" si="6"/>
        <v>21</v>
      </c>
      <c r="BG41" s="83">
        <v>3</v>
      </c>
      <c r="BH41" s="83">
        <v>1</v>
      </c>
      <c r="BI41" s="83">
        <v>0</v>
      </c>
      <c r="BJ41" s="83">
        <v>0</v>
      </c>
      <c r="BK41" s="83">
        <v>6</v>
      </c>
      <c r="BL41" s="83">
        <v>0</v>
      </c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</row>
    <row r="42" spans="1:214" s="20" customFormat="1" ht="15.75" x14ac:dyDescent="0.25">
      <c r="A42" s="22">
        <v>21</v>
      </c>
      <c r="B42" s="23" t="s">
        <v>137</v>
      </c>
      <c r="C42" s="23" t="s">
        <v>231</v>
      </c>
      <c r="D42" s="43" t="s">
        <v>179</v>
      </c>
      <c r="E42" s="43"/>
      <c r="F42" s="43" t="s">
        <v>150</v>
      </c>
      <c r="G42" s="68" t="s">
        <v>53</v>
      </c>
      <c r="H42" s="83">
        <v>151723.92000000001</v>
      </c>
      <c r="I42" s="83">
        <v>151723.92000000001</v>
      </c>
      <c r="J42" s="83">
        <v>0</v>
      </c>
      <c r="K42" s="83">
        <v>102691.72</v>
      </c>
      <c r="L42" s="83">
        <v>12270.88</v>
      </c>
      <c r="M42" s="83">
        <v>8157.01</v>
      </c>
      <c r="N42" s="83">
        <v>6745.36</v>
      </c>
      <c r="O42" s="83">
        <v>145037.35</v>
      </c>
      <c r="P42" s="100">
        <v>0.77</v>
      </c>
      <c r="Q42" s="83"/>
      <c r="R42" s="83"/>
      <c r="S42" s="83"/>
      <c r="T42" s="98"/>
      <c r="U42" s="83"/>
      <c r="V42" s="83">
        <v>0</v>
      </c>
      <c r="W42" s="83">
        <v>151723.92000000001</v>
      </c>
      <c r="X42" s="83">
        <v>0</v>
      </c>
      <c r="Y42" s="98">
        <v>9.999998681816287E-2</v>
      </c>
      <c r="Z42" s="83">
        <v>15172.38</v>
      </c>
      <c r="AA42" s="83">
        <v>0</v>
      </c>
      <c r="AB42" s="83">
        <v>0</v>
      </c>
      <c r="AC42" s="83">
        <v>5907.19</v>
      </c>
      <c r="AD42" s="83">
        <v>0</v>
      </c>
      <c r="AE42" s="83">
        <v>0</v>
      </c>
      <c r="AF42" s="83">
        <v>350</v>
      </c>
      <c r="AG42" s="83">
        <v>0</v>
      </c>
      <c r="AH42" s="83">
        <v>250</v>
      </c>
      <c r="AI42" s="83">
        <v>0</v>
      </c>
      <c r="AJ42" s="83">
        <v>200</v>
      </c>
      <c r="AK42" s="83">
        <v>315</v>
      </c>
      <c r="AL42" s="83">
        <v>0</v>
      </c>
      <c r="AM42" s="83">
        <v>0</v>
      </c>
      <c r="AN42" s="83">
        <v>0</v>
      </c>
      <c r="AO42" s="83">
        <v>7586.19</v>
      </c>
      <c r="AP42" s="98">
        <f t="shared" si="5"/>
        <v>0</v>
      </c>
      <c r="AQ42" s="83">
        <v>0</v>
      </c>
      <c r="AR42" s="83">
        <v>7586.19</v>
      </c>
      <c r="AS42" s="83">
        <v>0</v>
      </c>
      <c r="AT42" s="83">
        <v>0</v>
      </c>
      <c r="AU42" s="83">
        <v>3000</v>
      </c>
      <c r="AV42" s="83">
        <v>0</v>
      </c>
      <c r="AW42" s="83">
        <v>0</v>
      </c>
      <c r="AX42" s="83">
        <v>0</v>
      </c>
      <c r="AY42" s="83">
        <v>5</v>
      </c>
      <c r="AZ42" s="83">
        <v>0</v>
      </c>
      <c r="BA42" s="83">
        <v>0</v>
      </c>
      <c r="BB42" s="83">
        <v>0</v>
      </c>
      <c r="BC42" s="83">
        <v>0</v>
      </c>
      <c r="BD42" s="83">
        <v>-1</v>
      </c>
      <c r="BE42" s="83">
        <v>0</v>
      </c>
      <c r="BF42" s="83">
        <f t="shared" si="6"/>
        <v>4</v>
      </c>
      <c r="BG42" s="83">
        <v>0</v>
      </c>
      <c r="BH42" s="83">
        <v>0</v>
      </c>
      <c r="BI42" s="83">
        <v>0</v>
      </c>
      <c r="BJ42" s="83">
        <v>1</v>
      </c>
      <c r="BK42" s="83">
        <v>0</v>
      </c>
      <c r="BL42" s="83">
        <v>0</v>
      </c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</row>
    <row r="43" spans="1:214" s="20" customFormat="1" ht="15.75" x14ac:dyDescent="0.25">
      <c r="A43" s="22">
        <v>21</v>
      </c>
      <c r="B43" s="23" t="s">
        <v>138</v>
      </c>
      <c r="C43" s="23" t="s">
        <v>232</v>
      </c>
      <c r="D43" s="43" t="s">
        <v>181</v>
      </c>
      <c r="E43" s="43"/>
      <c r="F43" s="43" t="s">
        <v>142</v>
      </c>
      <c r="G43" s="68" t="s">
        <v>55</v>
      </c>
      <c r="H43" s="83">
        <v>500325.74</v>
      </c>
      <c r="I43" s="83">
        <v>500325.74</v>
      </c>
      <c r="J43" s="83">
        <v>0</v>
      </c>
      <c r="K43" s="83">
        <v>361635.45</v>
      </c>
      <c r="L43" s="83">
        <v>29011.47</v>
      </c>
      <c r="M43" s="83">
        <v>49228.4</v>
      </c>
      <c r="N43" s="83">
        <v>10574.48</v>
      </c>
      <c r="O43" s="83">
        <v>478319.04</v>
      </c>
      <c r="P43" s="100">
        <v>0.9</v>
      </c>
      <c r="Q43" s="83"/>
      <c r="R43" s="83"/>
      <c r="S43" s="83"/>
      <c r="T43" s="98"/>
      <c r="U43" s="83"/>
      <c r="V43" s="83">
        <v>0</v>
      </c>
      <c r="W43" s="83">
        <v>388983.82</v>
      </c>
      <c r="X43" s="83">
        <v>111341.92</v>
      </c>
      <c r="Y43" s="98">
        <v>5.5702331045370562E-2</v>
      </c>
      <c r="Z43" s="83">
        <v>27869.24</v>
      </c>
      <c r="AA43" s="83">
        <v>0</v>
      </c>
      <c r="AB43" s="83">
        <v>8.0500000000000007</v>
      </c>
      <c r="AC43" s="83">
        <v>1500</v>
      </c>
      <c r="AD43" s="83">
        <v>0</v>
      </c>
      <c r="AE43" s="83">
        <v>0</v>
      </c>
      <c r="AF43" s="83">
        <v>500</v>
      </c>
      <c r="AG43" s="83">
        <v>0</v>
      </c>
      <c r="AH43" s="83">
        <v>200</v>
      </c>
      <c r="AI43" s="83">
        <v>0</v>
      </c>
      <c r="AJ43" s="83">
        <v>591.68000000000006</v>
      </c>
      <c r="AK43" s="83">
        <v>511.19</v>
      </c>
      <c r="AL43" s="83">
        <v>0</v>
      </c>
      <c r="AM43" s="83">
        <v>0</v>
      </c>
      <c r="AN43" s="83">
        <v>0</v>
      </c>
      <c r="AO43" s="83">
        <v>4084.11</v>
      </c>
      <c r="AP43" s="98">
        <f t="shared" si="5"/>
        <v>0</v>
      </c>
      <c r="AQ43" s="83">
        <v>0</v>
      </c>
      <c r="AR43" s="83">
        <v>25016.29</v>
      </c>
      <c r="AS43" s="83">
        <v>0</v>
      </c>
      <c r="AT43" s="83">
        <v>0</v>
      </c>
      <c r="AU43" s="83">
        <v>6422.86</v>
      </c>
      <c r="AV43" s="83">
        <v>0</v>
      </c>
      <c r="AW43" s="83">
        <v>0</v>
      </c>
      <c r="AX43" s="83">
        <v>0</v>
      </c>
      <c r="AY43" s="83">
        <v>14</v>
      </c>
      <c r="AZ43" s="83">
        <v>7</v>
      </c>
      <c r="BA43" s="83">
        <v>0</v>
      </c>
      <c r="BB43" s="83">
        <v>-1</v>
      </c>
      <c r="BC43" s="83">
        <v>-4</v>
      </c>
      <c r="BD43" s="83">
        <v>-4</v>
      </c>
      <c r="BE43" s="83">
        <v>0</v>
      </c>
      <c r="BF43" s="83">
        <f t="shared" si="6"/>
        <v>12</v>
      </c>
      <c r="BG43" s="83">
        <v>1</v>
      </c>
      <c r="BH43" s="83">
        <v>0</v>
      </c>
      <c r="BI43" s="83">
        <v>0</v>
      </c>
      <c r="BJ43" s="83">
        <v>2</v>
      </c>
      <c r="BK43" s="83">
        <v>2</v>
      </c>
      <c r="BL43" s="83">
        <v>0</v>
      </c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</row>
    <row r="44" spans="1:214" x14ac:dyDescent="0.2">
      <c r="P44" s="9"/>
      <c r="Q44" s="9"/>
      <c r="R44" s="9"/>
      <c r="S44" s="10"/>
      <c r="T44" s="10"/>
      <c r="U44" s="10"/>
      <c r="V44" s="10"/>
      <c r="W44" s="10"/>
      <c r="X44" s="10"/>
      <c r="Y44" s="10"/>
    </row>
    <row r="45" spans="1:214" x14ac:dyDescent="0.2">
      <c r="P45" s="9"/>
      <c r="Q45" s="9"/>
      <c r="R45" s="9"/>
      <c r="S45" s="10"/>
      <c r="T45" s="10"/>
      <c r="U45" s="10"/>
      <c r="V45" s="10"/>
      <c r="W45" s="10"/>
      <c r="X45" s="10"/>
      <c r="Y45" s="10"/>
    </row>
    <row r="46" spans="1:214" x14ac:dyDescent="0.2">
      <c r="P46" s="9"/>
      <c r="Q46" s="9"/>
      <c r="R46" s="9"/>
      <c r="S46" s="10"/>
      <c r="T46" s="10"/>
      <c r="U46" s="10"/>
      <c r="V46" s="10"/>
      <c r="W46" s="10"/>
      <c r="X46" s="10"/>
      <c r="Y46" s="10"/>
    </row>
    <row r="47" spans="1:214" x14ac:dyDescent="0.2">
      <c r="P47" s="9"/>
      <c r="Q47" s="9"/>
      <c r="R47" s="9"/>
      <c r="S47" s="10"/>
      <c r="T47" s="10"/>
      <c r="U47" s="10"/>
      <c r="V47" s="10"/>
      <c r="W47" s="10"/>
      <c r="X47" s="10"/>
      <c r="Y47" s="10"/>
    </row>
    <row r="48" spans="1:214" x14ac:dyDescent="0.2">
      <c r="P48" s="9"/>
      <c r="Q48" s="9"/>
      <c r="R48" s="9"/>
      <c r="S48" s="10"/>
      <c r="T48" s="10"/>
      <c r="U48" s="10"/>
      <c r="V48" s="10"/>
      <c r="W48" s="10"/>
      <c r="X48" s="10"/>
      <c r="Y48" s="10"/>
    </row>
    <row r="49" spans="16:25" x14ac:dyDescent="0.2">
      <c r="P49" s="9"/>
      <c r="Q49" s="9"/>
      <c r="R49" s="9"/>
      <c r="S49" s="10"/>
      <c r="T49" s="10"/>
      <c r="U49" s="10"/>
      <c r="V49" s="10"/>
      <c r="W49" s="10"/>
      <c r="X49" s="10"/>
      <c r="Y49" s="10"/>
    </row>
    <row r="50" spans="16:25" x14ac:dyDescent="0.2">
      <c r="P50" s="9"/>
      <c r="Q50" s="9"/>
      <c r="R50" s="9"/>
      <c r="S50" s="10"/>
      <c r="T50" s="10"/>
      <c r="U50" s="10"/>
      <c r="V50" s="10"/>
      <c r="W50" s="10"/>
      <c r="X50" s="10"/>
      <c r="Y50" s="10"/>
    </row>
    <row r="51" spans="16:25" x14ac:dyDescent="0.2">
      <c r="P51" s="9"/>
      <c r="Q51" s="9"/>
      <c r="R51" s="9"/>
      <c r="S51" s="10"/>
      <c r="T51" s="10"/>
      <c r="U51" s="10"/>
      <c r="V51" s="10"/>
      <c r="W51" s="10"/>
      <c r="X51" s="10"/>
      <c r="Y51" s="10"/>
    </row>
    <row r="52" spans="16:25" x14ac:dyDescent="0.2">
      <c r="P52" s="9"/>
      <c r="Q52" s="9"/>
      <c r="R52" s="9"/>
      <c r="S52" s="10"/>
      <c r="T52" s="10"/>
      <c r="U52" s="10"/>
      <c r="V52" s="10"/>
      <c r="W52" s="10"/>
      <c r="X52" s="10"/>
      <c r="Y52" s="10"/>
    </row>
    <row r="53" spans="16:25" x14ac:dyDescent="0.2">
      <c r="P53" s="9"/>
      <c r="Q53" s="9"/>
      <c r="R53" s="9"/>
      <c r="S53" s="10"/>
      <c r="T53" s="10"/>
      <c r="U53" s="10"/>
      <c r="V53" s="10"/>
      <c r="W53" s="10"/>
      <c r="X53" s="10"/>
      <c r="Y53" s="10"/>
    </row>
    <row r="54" spans="16:25" x14ac:dyDescent="0.2">
      <c r="P54" s="9"/>
      <c r="Q54" s="9"/>
      <c r="R54" s="9"/>
      <c r="S54" s="10"/>
      <c r="T54" s="10"/>
      <c r="U54" s="10"/>
      <c r="V54" s="10"/>
      <c r="W54" s="10"/>
      <c r="X54" s="10"/>
      <c r="Y54" s="10"/>
    </row>
    <row r="55" spans="16:25" x14ac:dyDescent="0.2">
      <c r="P55" s="9"/>
      <c r="Q55" s="9"/>
      <c r="R55" s="9"/>
      <c r="S55" s="10"/>
      <c r="T55" s="10"/>
      <c r="U55" s="10"/>
      <c r="V55" s="10"/>
      <c r="W55" s="10"/>
      <c r="X55" s="10"/>
      <c r="Y55" s="10"/>
    </row>
    <row r="56" spans="16:25" x14ac:dyDescent="0.2">
      <c r="P56" s="9"/>
      <c r="Q56" s="9"/>
      <c r="R56" s="9"/>
      <c r="S56" s="10"/>
      <c r="T56" s="10"/>
      <c r="U56" s="10"/>
      <c r="V56" s="10"/>
      <c r="W56" s="10"/>
      <c r="X56" s="10"/>
      <c r="Y56" s="10"/>
    </row>
    <row r="57" spans="16:25" x14ac:dyDescent="0.2">
      <c r="P57" s="9"/>
      <c r="Q57" s="9"/>
      <c r="R57" s="9"/>
      <c r="S57" s="10"/>
      <c r="T57" s="10"/>
      <c r="U57" s="10"/>
      <c r="V57" s="10"/>
      <c r="W57" s="10"/>
      <c r="X57" s="10"/>
      <c r="Y57" s="10"/>
    </row>
    <row r="58" spans="16:25" x14ac:dyDescent="0.2">
      <c r="P58" s="9"/>
      <c r="Q58" s="9"/>
      <c r="R58" s="9"/>
      <c r="S58" s="10"/>
      <c r="T58" s="10"/>
      <c r="U58" s="10"/>
      <c r="V58" s="10"/>
      <c r="W58" s="10"/>
      <c r="X58" s="10"/>
      <c r="Y58" s="10"/>
    </row>
    <row r="59" spans="16:25" x14ac:dyDescent="0.2">
      <c r="P59" s="9"/>
      <c r="Q59" s="9"/>
      <c r="R59" s="9"/>
      <c r="S59" s="10"/>
      <c r="T59" s="10"/>
      <c r="U59" s="10"/>
      <c r="V59" s="10"/>
      <c r="W59" s="10"/>
      <c r="X59" s="10"/>
      <c r="Y59" s="10"/>
    </row>
    <row r="60" spans="16:25" x14ac:dyDescent="0.2">
      <c r="P60" s="9"/>
      <c r="Q60" s="9"/>
      <c r="R60" s="9"/>
      <c r="S60" s="10"/>
      <c r="T60" s="10"/>
      <c r="U60" s="10"/>
      <c r="V60" s="10"/>
      <c r="W60" s="10"/>
      <c r="X60" s="10"/>
      <c r="Y60" s="10"/>
    </row>
    <row r="61" spans="16:25" x14ac:dyDescent="0.2">
      <c r="P61" s="9"/>
      <c r="Q61" s="9"/>
      <c r="R61" s="9"/>
      <c r="S61" s="10"/>
      <c r="T61" s="10"/>
      <c r="U61" s="10"/>
      <c r="V61" s="10"/>
      <c r="W61" s="10"/>
      <c r="X61" s="10"/>
      <c r="Y61" s="10"/>
    </row>
    <row r="62" spans="16:25" x14ac:dyDescent="0.2">
      <c r="P62" s="9"/>
      <c r="Q62" s="9"/>
      <c r="R62" s="9"/>
    </row>
    <row r="63" spans="16:25" x14ac:dyDescent="0.2">
      <c r="P63" s="9"/>
      <c r="Q63" s="9"/>
      <c r="R63" s="9"/>
    </row>
    <row r="64" spans="16:25" x14ac:dyDescent="0.2">
      <c r="P64" s="9"/>
      <c r="Q64" s="9"/>
      <c r="R64" s="9"/>
    </row>
    <row r="65" spans="16:18" x14ac:dyDescent="0.2">
      <c r="P65" s="9"/>
      <c r="Q65" s="9"/>
      <c r="R65" s="9"/>
    </row>
    <row r="66" spans="16:18" x14ac:dyDescent="0.2">
      <c r="P66" s="9"/>
      <c r="Q66" s="9"/>
      <c r="R66" s="9"/>
    </row>
    <row r="67" spans="16:18" x14ac:dyDescent="0.2">
      <c r="P67" s="9"/>
      <c r="Q67" s="9"/>
      <c r="R67" s="9"/>
    </row>
    <row r="68" spans="16:18" x14ac:dyDescent="0.2">
      <c r="P68" s="9"/>
      <c r="Q68" s="9"/>
      <c r="R68" s="9"/>
    </row>
    <row r="69" spans="16:18" x14ac:dyDescent="0.2">
      <c r="P69" s="9"/>
      <c r="Q69" s="9"/>
      <c r="R69" s="9"/>
    </row>
  </sheetData>
  <sortState xmlns:xlrd2="http://schemas.microsoft.com/office/spreadsheetml/2017/richdata2" ref="A13:BL44">
    <sortCondition ref="A13:A44"/>
    <sortCondition ref="B13:B44"/>
  </sortState>
  <mergeCells count="14">
    <mergeCell ref="AA2:AX2"/>
    <mergeCell ref="AY2:BL2"/>
    <mergeCell ref="E6:E8"/>
    <mergeCell ref="H2:P2"/>
    <mergeCell ref="Q2:Z2"/>
    <mergeCell ref="Q3:U3"/>
    <mergeCell ref="V3:Z3"/>
    <mergeCell ref="O6:O8"/>
    <mergeCell ref="S6:S8"/>
    <mergeCell ref="R6:R8"/>
    <mergeCell ref="Q6:Q8"/>
    <mergeCell ref="V6:V8"/>
    <mergeCell ref="W6:W8"/>
    <mergeCell ref="X6:X8"/>
  </mergeCells>
  <phoneticPr fontId="5" type="noConversion"/>
  <pageMargins left="0.75" right="0.75" top="1" bottom="1" header="0.5" footer="0.5"/>
  <pageSetup orientation="portrait" r:id="rId1"/>
  <headerFooter alignWithMargins="0">
    <oddFooter>&amp;L&amp;8&amp;D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</vt:lpstr>
      <vt:lpstr>_EXP13</vt:lpstr>
      <vt:lpstr>_EXP2</vt:lpstr>
      <vt:lpstr>_MT13</vt:lpstr>
      <vt:lpstr>_MTH2</vt:lpstr>
      <vt:lpstr>DISB</vt:lpstr>
      <vt:lpstr>DISB2</vt:lpstr>
      <vt:lpstr>EXP</vt:lpstr>
      <vt:lpstr>MTH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 12  STANDING TRUSTEE FY19 ANNUAL REPORTS</dc:title>
  <dc:creator>United States Trustee Program</dc:creator>
  <cp:lastModifiedBy>Chery, Rose</cp:lastModifiedBy>
  <dcterms:created xsi:type="dcterms:W3CDTF">2007-10-30T12:54:55Z</dcterms:created>
  <dcterms:modified xsi:type="dcterms:W3CDTF">2021-01-07T21:57:27Z</dcterms:modified>
</cp:coreProperties>
</file>