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130" codeName="{AE6600E7-7A62-396C-DE95-9942FA9DD81E}"/>
  <workbookPr updateLinks="never" codeName="ThisWorkbook" defaultThemeVersion="124226"/>
  <bookViews>
    <workbookView xWindow="65416" yWindow="65416" windowWidth="29040" windowHeight="15840" tabRatio="719" activeTab="0"/>
  </bookViews>
  <sheets>
    <sheet name="Budget Sheet Instructions" sheetId="1" r:id="rId1"/>
    <sheet name="Demographics" sheetId="22" state="hidden" r:id="rId2"/>
    <sheet name="PA1" sheetId="2" r:id="rId3"/>
    <sheet name="PA2" sheetId="13" r:id="rId4"/>
    <sheet name="PA3" sheetId="14" r:id="rId5"/>
    <sheet name="PA4" sheetId="15" r:id="rId6"/>
    <sheet name="PA5" sheetId="17" state="hidden" r:id="rId7"/>
    <sheet name="PA6" sheetId="20" r:id="rId8"/>
    <sheet name="PA7" sheetId="19" state="hidden" r:id="rId9"/>
    <sheet name="PA8" sheetId="18" r:id="rId10"/>
    <sheet name="PA9" sheetId="21" r:id="rId11"/>
    <sheet name="PA10" sheetId="24" state="hidden" r:id="rId12"/>
    <sheet name="Budget Summary" sheetId="12" r:id="rId13"/>
    <sheet name="Reference Data" sheetId="23" state="hidden" r:id="rId14"/>
  </sheets>
  <definedNames>
    <definedName name="AddConsultantTravel" localSheetId="11">#REF!</definedName>
    <definedName name="AddConsultantTravel">#REF!</definedName>
    <definedName name="AdditionalPositions" localSheetId="11">#REF!</definedName>
    <definedName name="AdditionalPositions">#REF!</definedName>
    <definedName name="AddTravel" localSheetId="11">#REF!</definedName>
    <definedName name="AddTravel">#REF!</definedName>
    <definedName name="BeginConsultantExpenses">'PA1'!$139:$139</definedName>
    <definedName name="BeginConsultantFees">'PA1'!$112:$112</definedName>
    <definedName name="BeginConsultantItem">'PA1'!$100:$100</definedName>
    <definedName name="BeginCosultantTravel">'PA1'!$127:$127</definedName>
    <definedName name="BeginEquipment">'PA1'!$68:$68</definedName>
    <definedName name="BeginIndirectCosts">'PA1'!$164:$164</definedName>
    <definedName name="BeginOtherCosts">'PA1'!$152:$152</definedName>
    <definedName name="BeginSupplies">'PA1'!$82:$82</definedName>
    <definedName name="BeginTravel">'PA1'!$55:$55</definedName>
    <definedName name="Benefits" localSheetId="2" comment="The benefits range on the active sheet.">#REF!</definedName>
    <definedName name="Benefits" localSheetId="11">'PA10'!$25:$25</definedName>
    <definedName name="Benefits" localSheetId="3">'PA2'!$25:$25</definedName>
    <definedName name="Benefits" localSheetId="4">'PA3'!$25:$25</definedName>
    <definedName name="Benefits" localSheetId="5">'PA4'!$25:$25</definedName>
    <definedName name="Benefits" localSheetId="6">'PA5'!$25:$25</definedName>
    <definedName name="Benefits" localSheetId="7">'PA6'!$25:$25</definedName>
    <definedName name="Benefits" localSheetId="8">'PA7'!$25:$25</definedName>
    <definedName name="Benefits" localSheetId="9">'PA8'!$25:$25</definedName>
    <definedName name="Benefits" localSheetId="10">'PA9'!$25:$25</definedName>
    <definedName name="Construction" localSheetId="2" comment="The construction range for the active sheet.">#REF!</definedName>
    <definedName name="Construction" localSheetId="11">'PA10'!$69:$69</definedName>
    <definedName name="Construction" localSheetId="3">'PA2'!$69:$69</definedName>
    <definedName name="Construction" localSheetId="4">'PA3'!$69:$69</definedName>
    <definedName name="Construction" localSheetId="5">'PA4'!$69:$69</definedName>
    <definedName name="Construction" localSheetId="6">'PA5'!$69:$69</definedName>
    <definedName name="Construction" localSheetId="7">'PA6'!$69:$69</definedName>
    <definedName name="Construction" localSheetId="8">'PA7'!$69:$69</definedName>
    <definedName name="Construction" localSheetId="9">'PA8'!$69:$69</definedName>
    <definedName name="Construction" localSheetId="10">'PA9'!$69:$69</definedName>
    <definedName name="Consultant" localSheetId="2" comment="The consultant range for the active sheet.">'PA1'!$99:$99</definedName>
    <definedName name="Consultant" localSheetId="11">'PA10'!$80:$80</definedName>
    <definedName name="Consultant" localSheetId="3">'PA2'!$80:$80</definedName>
    <definedName name="Consultant" localSheetId="4">'PA3'!$80:$80</definedName>
    <definedName name="Consultant" localSheetId="5">'PA4'!$80:$80</definedName>
    <definedName name="Consultant" localSheetId="6">'PA5'!$80:$80</definedName>
    <definedName name="Consultant" localSheetId="7">'PA6'!$80:$80</definedName>
    <definedName name="Consultant" localSheetId="8">'PA7'!$80:$80</definedName>
    <definedName name="Consultant" localSheetId="9">'PA8'!$81:$81</definedName>
    <definedName name="Consultant" localSheetId="10">'PA9'!$80:$80</definedName>
    <definedName name="ConsultantExpenses">'PA1'!$138:$138</definedName>
    <definedName name="ConsultantExpensesFederalTotal">'PA1'!$R$142</definedName>
    <definedName name="ConsultantExpensesLocalTotal">'PA1'!$Q$142</definedName>
    <definedName name="ConsultantFees">'PA1'!$111:$111</definedName>
    <definedName name="ConsultantFeesFederalTotal">'PA1'!$R$115</definedName>
    <definedName name="ConsultantFeesLocalTotal">'PA1'!$Q$115</definedName>
    <definedName name="ConsultantFeesTotal">'PA1'!$P$115</definedName>
    <definedName name="ConsultantItem">'PA1'!$99:$99</definedName>
    <definedName name="ConsultantNarrative">'PA1'!$144:$145</definedName>
    <definedName name="ConsultantTravel">'PA1'!$123:$126</definedName>
    <definedName name="ContractsFederalTotalSummary" localSheetId="11">#REF!</definedName>
    <definedName name="ContractsFederalTotalSummary">#REF!</definedName>
    <definedName name="ContractsItemFederalTotal">'PA1'!$R$103</definedName>
    <definedName name="ContractsItemLocalTotal">'PA1'!$Q$103</definedName>
    <definedName name="ContractsItemTotal">'PA1'!$P$103</definedName>
    <definedName name="ContractsLocalTotalSummary" localSheetId="11">#REF!</definedName>
    <definedName name="ContractsLocalTotalSummary">#REF!</definedName>
    <definedName name="ContractsTotalSummary" localSheetId="11">#REF!</definedName>
    <definedName name="ContractsTotalSummary">#REF!</definedName>
    <definedName name="ContractsTravelFederalTotal">'PA1'!$R$130</definedName>
    <definedName name="ContractsTravelLocalTotal">'PA1'!$Q$130</definedName>
    <definedName name="ContractsTravelTotal">'PA1'!$P$130</definedName>
    <definedName name="CunsultantExpensesTotal">'PA1'!$P$142</definedName>
    <definedName name="DemographicsYesNoSelection" comment="A yes no selection designed for the demographics sheet, but can be used anywhere.">'Reference Data'!$A$34:$A$35</definedName>
    <definedName name="EndConsultantExpenses">'PA1'!$140:$140</definedName>
    <definedName name="EndConsultantFees">'PA1'!$113:$113</definedName>
    <definedName name="EndConsultantItem">'PA1'!$101:$101</definedName>
    <definedName name="EndConsultantTravel">'PA1'!$128:$128</definedName>
    <definedName name="EndEquipment">'PA1'!$69:$69</definedName>
    <definedName name="EndIndirectCosts">'PA1'!$165:$165</definedName>
    <definedName name="EndOtherCosts">'PA1'!$153:$153</definedName>
    <definedName name="EndSupplies">'PA1'!$83:$83</definedName>
    <definedName name="EndTravel">'PA1'!$56:$56</definedName>
    <definedName name="Entry_Level_Sworn_Officer">'Reference Data'!$A$22:$A$27</definedName>
    <definedName name="Equipment" localSheetId="2" comment="The equipment range for the active sheet.">'PA1'!$67:$67</definedName>
    <definedName name="Equipment" localSheetId="11">'PA10'!$47:$47</definedName>
    <definedName name="Equipment" localSheetId="3">'PA2'!$47:$47</definedName>
    <definedName name="Equipment" localSheetId="4">'PA3'!$47:$47</definedName>
    <definedName name="Equipment" localSheetId="5">'PA4'!$47:$47</definedName>
    <definedName name="Equipment" localSheetId="6">'PA5'!$47:$47</definedName>
    <definedName name="Equipment" localSheetId="7">'PA6'!$47:$47</definedName>
    <definedName name="Equipment" localSheetId="8">'PA7'!$47:$47</definedName>
    <definedName name="Equipment" localSheetId="9">'PA8'!$47:$47</definedName>
    <definedName name="Equipment" localSheetId="10">'PA9'!$47:$47</definedName>
    <definedName name="EquipmentFederalSummary" localSheetId="11">#REF!</definedName>
    <definedName name="EquipmentFederalSummary">#REF!</definedName>
    <definedName name="EquipmentFederalTotal">'PA1'!$R$71</definedName>
    <definedName name="EquipmentLocalSummary" localSheetId="11">#REF!</definedName>
    <definedName name="EquipmentLocalSummary">#REF!</definedName>
    <definedName name="EquipmentLocalTotal">'PA1'!$Q$71</definedName>
    <definedName name="EquipmentNarrative">'PA1'!$72:$73</definedName>
    <definedName name="EquipmentProjectSummary" localSheetId="11">#REF!</definedName>
    <definedName name="EquipmentProjectSummary">#REF!</definedName>
    <definedName name="EquipmentTotal">'PA1'!$P$71</definedName>
    <definedName name="FederalTotalSummary" localSheetId="11">#REF!</definedName>
    <definedName name="FederalTotalSummary">#REF!</definedName>
    <definedName name="FringeGrandTotal">'PA1'!$R$43</definedName>
    <definedName name="FringeTotal">'PA1'!$P$43</definedName>
    <definedName name="Indirect" localSheetId="2" comment="The indirect range for the active sheet.">#REF!</definedName>
    <definedName name="Indirect" localSheetId="11">'PA10'!$108:$108</definedName>
    <definedName name="Indirect" localSheetId="3">'PA2'!$108:$108</definedName>
    <definedName name="Indirect" localSheetId="4">'PA3'!$108:$108</definedName>
    <definedName name="Indirect" localSheetId="5">'PA4'!$108:$108</definedName>
    <definedName name="Indirect" localSheetId="6">'PA5'!$108:$108</definedName>
    <definedName name="Indirect" localSheetId="7">'PA6'!$108:$108</definedName>
    <definedName name="Indirect" localSheetId="8">'PA7'!$108:$108</definedName>
    <definedName name="Indirect" localSheetId="9">'PA8'!$109:$109</definedName>
    <definedName name="Indirect" localSheetId="10">'PA9'!$108:$108</definedName>
    <definedName name="IndirectCosts">'PA1'!$163:$163</definedName>
    <definedName name="IndirectCostsNarrative">'PA1'!$168:$169</definedName>
    <definedName name="IndirectFederalTotal">'PA1'!$R$167</definedName>
    <definedName name="IndirectFederalTotalSummary" localSheetId="11">#REF!</definedName>
    <definedName name="IndirectFederalTotalSummary">#REF!</definedName>
    <definedName name="IndirectLocalTotal">'PA1'!$Q$167</definedName>
    <definedName name="IndirectLocalTotalSummary" localSheetId="11">#REF!</definedName>
    <definedName name="IndirectLocalTotalSummary">#REF!</definedName>
    <definedName name="IndirectTotal">'PA1'!$P$167</definedName>
    <definedName name="IndirectTotalSummary" localSheetId="11">#REF!</definedName>
    <definedName name="IndirectTotalSummary">#REF!</definedName>
    <definedName name="LocalFringeTotal">'PA1'!$Q$43</definedName>
    <definedName name="LocalGrandTotal">'PA1'!$Q$44</definedName>
    <definedName name="LocalSalaryTotal">'PA1'!$Q$40</definedName>
    <definedName name="LocalTotalSummary" localSheetId="11">#REF!</definedName>
    <definedName name="LocalTotalSummary">#REF!</definedName>
    <definedName name="Narrative" localSheetId="2">'PA1'!$A$169,'PA1'!$A$157,'PA1'!$A$145,#REF!,'PA1'!$A$87,'PA1'!$A$73,#REF!,'PA1'!$A$34,#REF!</definedName>
    <definedName name="Narrative" localSheetId="11">'PA10'!$A$112,'PA10'!$A$101,'PA10'!$A$90,'PA10'!$A$73,'PA10'!$A$62,'PA10'!$A$51,'PA10'!$A$40,'PA10'!$A$29,'PA10'!$A$18</definedName>
    <definedName name="Narrative" localSheetId="3">'PA2'!$A$112,'PA2'!$A$101,'PA2'!$A$90,'PA2'!$A$73,'PA2'!$A$62,'PA2'!$A$51,'PA2'!$A$40,'PA2'!$A$29,'PA2'!$A$18</definedName>
    <definedName name="Narrative" localSheetId="4">'PA3'!$A$112,'PA3'!$A$101,'PA3'!$A$90,'PA3'!$A$73,'PA3'!$A$62,'PA3'!$A$51,'PA3'!$A$40,'PA3'!$A$29,'PA3'!$A$18</definedName>
    <definedName name="Narrative" localSheetId="5">'PA4'!$A$112,'PA4'!$A$101,'PA4'!$A$90,'PA4'!$A$73,'PA4'!$A$62,'PA4'!$A$51,'PA4'!$A$40,'PA4'!$A$29,'PA4'!$A$18</definedName>
    <definedName name="Narrative" localSheetId="6">'PA5'!$A$112,'PA5'!$A$101,'PA5'!$A$90,'PA5'!$A$73,'PA5'!$A$62,'PA5'!$A$51,'PA5'!$A$40,'PA5'!$A$29,'PA5'!$A$18</definedName>
    <definedName name="Narrative" localSheetId="7">'PA6'!$A$112,'PA6'!$A$101,'PA6'!$A$90,'PA6'!$A$73,'PA6'!$A$62,'PA6'!$A$51,'PA6'!$A$40,'PA6'!$A$29,'PA6'!$A$18</definedName>
    <definedName name="Narrative" localSheetId="8">'PA7'!$A$112,'PA7'!$A$101,'PA7'!$A$90,'PA7'!$A$73,'PA7'!$A$62,'PA7'!$A$51,'PA7'!$A$40,'PA7'!$A$29,'PA7'!$A$18</definedName>
    <definedName name="Narrative" localSheetId="9">'PA8'!$A$113,'PA8'!$A$102,'PA8'!$A$91,'PA8'!$A$74,'PA8'!$A$62,'PA8'!$A$51,'PA8'!$A$40,'PA8'!$A$29,'PA8'!$A$18</definedName>
    <definedName name="Narrative" localSheetId="10">'PA9'!$A$112,'PA9'!$A$101,'PA9'!$A$90,'PA9'!$A$73,'PA9'!$A$62,'PA9'!$A$51,'PA9'!$A$40,'PA9'!$A$29,'PA9'!$A$18</definedName>
    <definedName name="Other" localSheetId="2" comment="The other range for the active sheet.">#REF!</definedName>
    <definedName name="Other" localSheetId="11">'PA10'!$97:$97</definedName>
    <definedName name="Other" localSheetId="3">'PA2'!$97:$97</definedName>
    <definedName name="Other" localSheetId="4">'PA3'!$97:$97</definedName>
    <definedName name="Other" localSheetId="5">'PA4'!$97:$97</definedName>
    <definedName name="Other" localSheetId="6">'PA5'!$97:$97</definedName>
    <definedName name="Other" localSheetId="7">'PA6'!$97:$97</definedName>
    <definedName name="Other" localSheetId="8">'PA7'!$97:$97</definedName>
    <definedName name="Other" localSheetId="9">'PA8'!$98:$98</definedName>
    <definedName name="Other" localSheetId="10">'PA9'!$97:$97</definedName>
    <definedName name="OtherCosts">'PA1'!$151:$151</definedName>
    <definedName name="OtherCostsNarrative">'PA1'!$156:$157</definedName>
    <definedName name="OtherFederalSummary" localSheetId="11">#REF!</definedName>
    <definedName name="OtherFederalSummary">#REF!</definedName>
    <definedName name="OtherFederalTotal">'PA1'!$R$155</definedName>
    <definedName name="OtherLocalSummary" localSheetId="11">#REF!</definedName>
    <definedName name="OtherLocalSummary">#REF!</definedName>
    <definedName name="OtherLocalTotal">'PA1'!$Q$155</definedName>
    <definedName name="OtherTotal">'PA1'!$P$155</definedName>
    <definedName name="OtherTotalSummary" localSheetId="11">#REF!</definedName>
    <definedName name="OtherTotalSummary">#REF!</definedName>
    <definedName name="PA1CivilianOfficerHiringCategories">'Reference Data'!$A$43</definedName>
    <definedName name="PA1EquipmentDDL">'Reference Data'!$A$7:$A$16</definedName>
    <definedName name="PA1PersonnelCivilianOptions">'Reference Data'!$A$30:$A$31</definedName>
    <definedName name="PA1PersonnelSwornOptions">'Reference Data'!$A$22:$A$27</definedName>
    <definedName name="PA1SuppliesDDL">'Reference Data'!$A$19</definedName>
    <definedName name="PA1SwornOfficerHiringCategories">'Reference Data'!$A$38:$A$40</definedName>
    <definedName name="Personnel" localSheetId="2" comment="The personnel range on the active sheet.">'PA1'!$12:$34</definedName>
    <definedName name="Personnel" localSheetId="11">'PA10'!$14:$14</definedName>
    <definedName name="Personnel" localSheetId="3">'PA2'!$14:$14</definedName>
    <definedName name="Personnel" localSheetId="4">'PA3'!$14:$14</definedName>
    <definedName name="Personnel" localSheetId="5">'PA4'!$14:$14</definedName>
    <definedName name="Personnel" localSheetId="6">'PA5'!$14:$14</definedName>
    <definedName name="Personnel" localSheetId="7">'PA6'!$14:$14</definedName>
    <definedName name="Personnel" localSheetId="8">'PA7'!$14:$14</definedName>
    <definedName name="Personnel" localSheetId="9">'PA8'!$14:$14</definedName>
    <definedName name="Personnel" localSheetId="10">'PA9'!$14:$14</definedName>
    <definedName name="PersonnelFederalFringeSummary" localSheetId="11">#REF!</definedName>
    <definedName name="PersonnelFederalFringeSummary">#REF!</definedName>
    <definedName name="PersonnelFederalSalarySummary" localSheetId="11">#REF!</definedName>
    <definedName name="PersonnelFederalSalarySummary">#REF!</definedName>
    <definedName name="PersonnelGrandTotal">'PA1'!$R$44</definedName>
    <definedName name="PersonnelLocalFringeSummary" localSheetId="11">#REF!</definedName>
    <definedName name="PersonnelLocalFringeSummary">#REF!</definedName>
    <definedName name="PersonnelLocalSalarySummary" localSheetId="11">#REF!</definedName>
    <definedName name="PersonnelLocalSalarySummary">#REF!</definedName>
    <definedName name="PersonnelOptions">'Reference Data'!$A$22:$A$30</definedName>
    <definedName name="PersonnelProjectFringeSummary" localSheetId="11">#REF!</definedName>
    <definedName name="PersonnelProjectFringeSummary">#REF!</definedName>
    <definedName name="PersonnelProjectSalarySummary" localSheetId="11">#REF!</definedName>
    <definedName name="PersonnelProjectSalarySummary">#REF!</definedName>
    <definedName name="PersonnelTotal">'PA1'!$P$44</definedName>
    <definedName name="PositionEnd">'PA1'!$36:$36</definedName>
    <definedName name="PositionStart">'PA1'!$35:$35</definedName>
    <definedName name="ProjectTotalSummary" localSheetId="11">#REF!</definedName>
    <definedName name="ProjectTotalSummary">#REF!</definedName>
    <definedName name="SalaryGrandTotal">'PA1'!$R$40</definedName>
    <definedName name="SalaryTotal">'PA1'!$P$40</definedName>
    <definedName name="Supplies" localSheetId="2" comment="The supplies range for the active sheet.">'PA1'!$81:$81</definedName>
    <definedName name="Supplies" localSheetId="11">'PA10'!$58:$58</definedName>
    <definedName name="Supplies" localSheetId="3">'PA2'!$58:$58</definedName>
    <definedName name="Supplies" localSheetId="4">'PA3'!$58:$58</definedName>
    <definedName name="Supplies" localSheetId="5">'PA4'!$58:$58</definedName>
    <definedName name="Supplies" localSheetId="6">'PA5'!$58:$58</definedName>
    <definedName name="Supplies" localSheetId="7">'PA6'!$58:$58</definedName>
    <definedName name="Supplies" localSheetId="8">'PA7'!$58:$58</definedName>
    <definedName name="Supplies" localSheetId="9">'PA8'!$58:$58</definedName>
    <definedName name="Supplies" localSheetId="10">'PA9'!$58:$58</definedName>
    <definedName name="SuppliesFederalSummary" localSheetId="11">#REF!</definedName>
    <definedName name="SuppliesFederalSummary">#REF!</definedName>
    <definedName name="SuppliesFederalTotal">'PA1'!$R$85</definedName>
    <definedName name="SuppliesLocalSummary" localSheetId="11">#REF!</definedName>
    <definedName name="SuppliesLocalSummary">#REF!</definedName>
    <definedName name="SuppliesLocalTotal">'PA1'!$Q$85</definedName>
    <definedName name="SuppliesNarrative">'PA1'!$86:$87</definedName>
    <definedName name="SuppliesProjectSummary" localSheetId="11">#REF!</definedName>
    <definedName name="SuppliesProjectSummary">#REF!</definedName>
    <definedName name="SuppliesTotal">'PA1'!$P$85</definedName>
    <definedName name="Travel" localSheetId="11">'PA10'!$36:$36</definedName>
    <definedName name="Travel" localSheetId="3">'PA2'!$36:$36</definedName>
    <definedName name="Travel" localSheetId="4">'PA3'!$36:$36</definedName>
    <definedName name="Travel" localSheetId="5">'PA4'!$36:$36</definedName>
    <definedName name="Travel" localSheetId="6">'PA5'!$36:$36</definedName>
    <definedName name="Travel" localSheetId="7">'PA6'!$36:$36</definedName>
    <definedName name="Travel" localSheetId="8">'PA7'!$36:$36</definedName>
    <definedName name="Travel" localSheetId="9">'PA8'!$36:$36</definedName>
    <definedName name="Travel" localSheetId="10">'PA9'!$36:$36</definedName>
    <definedName name="Travel">'PA1'!$51:$54</definedName>
    <definedName name="TravelConsultant" localSheetId="11">'PA10'!$A$86:$K$86</definedName>
    <definedName name="TravelConsultant" localSheetId="3">'PA2'!$A$86:$K$86</definedName>
    <definedName name="TravelConsultant" localSheetId="4">'PA3'!$A$86:$K$86</definedName>
    <definedName name="TravelConsultant" localSheetId="5">'PA4'!$A$86:$K$86</definedName>
    <definedName name="TravelConsultant" localSheetId="6">'PA5'!$A$86:$K$86</definedName>
    <definedName name="TravelConsultant" localSheetId="7">'PA6'!$A$86:$K$86</definedName>
    <definedName name="TravelConsultant" localSheetId="8">'PA7'!$A$86:$K$86</definedName>
    <definedName name="TravelConsultant" localSheetId="9">'PA8'!$A$87:$K$87</definedName>
    <definedName name="TravelConsultant" localSheetId="10">'PA9'!$A$86:$K$86</definedName>
    <definedName name="TravelConsultant">#REF!</definedName>
    <definedName name="TravelFederalSummary" localSheetId="11">#REF!</definedName>
    <definedName name="TravelFederalSummary">#REF!</definedName>
    <definedName name="TravelFederalTotal">'PA1'!$R$58</definedName>
    <definedName name="TravelLocalSummary" localSheetId="11">#REF!</definedName>
    <definedName name="TravelLocalSummary">#REF!</definedName>
    <definedName name="TravelLocalTotal">'PA1'!$Q$58</definedName>
    <definedName name="TravelNarrative">'PA1'!$59:$60</definedName>
    <definedName name="TravelProjectSummary" localSheetId="11">#REF!</definedName>
    <definedName name="TravelProjectSummary">#REF!</definedName>
    <definedName name="TravelTotal">'PA1'!$P$58</definedName>
  </definedNames>
  <calcPr calcId="191029"/>
  <extLst/>
</workbook>
</file>

<file path=xl/comments10.xml><?xml version="1.0" encoding="utf-8"?>
<comments xmlns="http://schemas.openxmlformats.org/spreadsheetml/2006/main">
  <authors>
    <author>Klousia, John</author>
    <author>Jerry Makris</author>
    <author>mangatadm</author>
  </authors>
  <commentList>
    <comment ref="A9" authorId="0">
      <text>
        <r>
          <rPr>
            <sz val="8"/>
            <rFont val="Tahoma"/>
            <family val="2"/>
          </rPr>
          <t xml:space="preserve">List each position by title and name of employee, if available. Show the annual salary rate and the percentage of time to be devoted to the project. Compensation paid for employees engaged in grant avtivities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r>
      </text>
    </comment>
    <comment ref="C12" authorId="1">
      <text>
        <r>
          <rPr>
            <sz val="8"/>
            <rFont val="Tahoma"/>
            <family val="2"/>
          </rPr>
          <t>Enter the total number of positions for type.</t>
        </r>
      </text>
    </comment>
    <comment ref="D12" authorId="0">
      <text>
        <r>
          <rPr>
            <sz val="8"/>
            <rFont val="Tahoma"/>
            <family val="2"/>
          </rPr>
          <t xml:space="preserve">Enter the employee’s salary. This value can be entered as hourly, daily, weekly or yearly rates. </t>
        </r>
      </text>
    </comment>
    <comment ref="E12" authorId="0">
      <text>
        <r>
          <rPr>
            <sz val="8"/>
            <rFont val="Tahoma"/>
            <family val="2"/>
          </rPr>
          <t xml:space="preserve">Enter the rate classification for this employee’s salary. Possible values are “hourly, daily, weekly, yearly.” This column is not used by the calculation and is only for annotative purposes.
</t>
        </r>
      </text>
    </comment>
    <comment ref="F12" authorId="0">
      <text>
        <r>
          <rPr>
            <sz val="8"/>
            <rFont val="Tahoma"/>
            <family val="2"/>
          </rPr>
          <t xml:space="preserve">Enter the number of hours, days, weeks, or years the employee will be working on the project. This column should be the total calendar time. The employee’s actual allocation/availability should be reflected in the “%” column.
</t>
        </r>
      </text>
    </comment>
    <comment ref="H12" authorId="0">
      <text>
        <r>
          <rPr>
            <sz val="8"/>
            <rFont val="Tahoma"/>
            <family val="2"/>
          </rPr>
          <t xml:space="preserve">Enter the percentage the individual will be working on the proposed project. If the employee is full-time enter 100%.
</t>
        </r>
      </text>
    </comment>
    <comment ref="I12" authorId="0">
      <text>
        <r>
          <rPr>
            <sz val="8"/>
            <rFont val="Tahoma"/>
            <family val="2"/>
          </rPr>
          <t xml:space="preserve">Total cost is the calculated value of the data provided and should match the total amount to be paid to this employee over the life of the program. 
 </t>
        </r>
        <r>
          <rPr>
            <b/>
            <sz val="8"/>
            <rFont val="Tahoma"/>
            <family val="2"/>
          </rPr>
          <t>Total Cost = Salary x Time Worked x %</t>
        </r>
        <r>
          <rPr>
            <sz val="8"/>
            <rFont val="Tahoma"/>
            <family val="2"/>
          </rPr>
          <t xml:space="preserve">
</t>
        </r>
      </text>
    </comment>
    <comment ref="J12"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12" authorId="2">
      <text>
        <r>
          <rPr>
            <sz val="9"/>
            <rFont val="Tahoma"/>
            <family val="2"/>
          </rPr>
          <t xml:space="preserve">The amount requested from the sponsoring Program Office.
</t>
        </r>
      </text>
    </comment>
    <comment ref="A17"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20" authorId="0">
      <text>
        <r>
          <rPr>
            <sz val="8"/>
            <rFont val="Tahoma"/>
            <family val="2"/>
          </rPr>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r>
      </text>
    </comment>
    <comment ref="D23" authorId="0">
      <text>
        <r>
          <rPr>
            <sz val="8"/>
            <rFont val="Tahoma"/>
            <family val="2"/>
          </rPr>
          <t xml:space="preserve">Enter the cost base for each employee listed in section “A. Personnel” that will receive fringe benefits as part of working on this grant. The salary value may be the Total Cost value calculated for the specific employee.
</t>
        </r>
      </text>
    </comment>
    <comment ref="F23" authorId="0">
      <text>
        <r>
          <rPr>
            <sz val="8"/>
            <rFont val="Tahoma"/>
            <family val="2"/>
          </rPr>
          <t xml:space="preserve">Enter the percentage of the employee’s salary that is paid as fringe benefits.
</t>
        </r>
      </text>
    </comment>
    <comment ref="I23" authorId="0">
      <text>
        <r>
          <rPr>
            <sz val="8"/>
            <rFont val="Tahoma"/>
            <family val="2"/>
          </rPr>
          <t>Total cost is the calculated value of the data provided and should match the total amount to be paid to this employee as fringe benefits over the life of the sponsored program.</t>
        </r>
      </text>
    </comment>
    <comment ref="J23"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23" authorId="2">
      <text>
        <r>
          <rPr>
            <sz val="9"/>
            <rFont val="Tahoma"/>
            <family val="2"/>
          </rPr>
          <t xml:space="preserve">The amount requested from the sponsoring Program Office.
</t>
        </r>
      </text>
    </comment>
    <comment ref="A28"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31" authorId="0">
      <text>
        <r>
          <rPr>
            <sz val="8"/>
            <rFont val="Tahoma"/>
            <family val="2"/>
          </rP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Note:  Travel expenses for consultants should be included in the “Consultant Travel” data fields under the “Subawards (Subgrants)/Procurement Contracts” category. For each Purpose Area applied for, the budget should include the estimated cost for travel and accommodations for two staff to attend two three-day long meetings, with one in Washington D.C. and one in their region, with the exception of Purpose Area 1, which should budget for one meeting in Washington D.C, and Purpose Areas 6 and 7, which should budget for 3 meetings within a 3 year period, with 2 in Washington D.C, and 1 within their region. All requested information must be included in the budget detail worksheet and budget narrative. </t>
        </r>
      </text>
    </comment>
    <comment ref="F34" authorId="0">
      <text>
        <r>
          <rPr>
            <sz val="8"/>
            <rFont val="Tahoma"/>
            <family val="2"/>
          </rPr>
          <t xml:space="preserve">Enter the cost of the travel item. For example, the total cost of a single round trip airline ticket, the reimbursement cost of a mile of car travel, or the per night cost of a hotel stay.
</t>
        </r>
      </text>
    </comment>
    <comment ref="G34" authorId="0">
      <text>
        <r>
          <rPr>
            <sz val="8"/>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34" authorId="0">
      <text>
        <r>
          <rPr>
            <sz val="8"/>
            <rFont val="Tahoma"/>
            <family val="2"/>
          </rPr>
          <t xml:space="preserve">Enter the number of staff that will be claiming travel expenses. For example, the number of employees staying in a hotel, or the number of employees being reimbursed for car travel.
</t>
        </r>
      </text>
    </comment>
    <comment ref="I34" authorId="0">
      <text>
        <r>
          <rPr>
            <sz val="8"/>
            <rFont val="Tahoma"/>
            <family val="2"/>
          </rPr>
          <t xml:space="preserve">Total cost is the calculated value of the data provided and should match the total amount to be paid for travel reimbursement. 
</t>
        </r>
        <r>
          <rPr>
            <b/>
            <sz val="8"/>
            <rFont val="Tahoma"/>
            <family val="2"/>
          </rPr>
          <t xml:space="preserve"> Total Cost = Cost x Duration or Distance x # of Staff
</t>
        </r>
        <r>
          <rPr>
            <sz val="8"/>
            <rFont val="Tahoma"/>
            <family val="2"/>
          </rPr>
          <t xml:space="preserve">
 </t>
        </r>
      </text>
    </comment>
    <comment ref="J34"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34" authorId="2">
      <text>
        <r>
          <rPr>
            <sz val="9"/>
            <rFont val="Tahoma"/>
            <family val="2"/>
          </rPr>
          <t xml:space="preserve">The amount requested from the sponsoring Program Office.
</t>
        </r>
      </text>
    </comment>
    <comment ref="A39"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42" authorId="0">
      <text>
        <r>
          <rPr>
            <sz val="8"/>
            <rFont val="Tahoma"/>
            <family val="2"/>
          </rPr>
          <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text>
    </comment>
    <comment ref="D45" authorId="0">
      <text>
        <r>
          <rPr>
            <sz val="8"/>
            <rFont val="Tahoma"/>
            <family val="2"/>
          </rPr>
          <t xml:space="preserve">Enter the total number of items to be purchased.
</t>
        </r>
      </text>
    </comment>
    <comment ref="F45" authorId="0">
      <text>
        <r>
          <rPr>
            <sz val="8"/>
            <rFont val="Tahoma"/>
            <family val="2"/>
          </rPr>
          <t xml:space="preserve">Enter the cost of each equipment item.
</t>
        </r>
      </text>
    </comment>
    <comment ref="I45" authorId="0">
      <text>
        <r>
          <rPr>
            <sz val="8"/>
            <rFont val="Tahoma"/>
            <family val="2"/>
          </rPr>
          <t xml:space="preserve">Total cost is the calculated value of the data provided and should match the total amount to be paid for equipment item. 
</t>
        </r>
        <r>
          <rPr>
            <b/>
            <sz val="8"/>
            <rFont val="Tahoma"/>
            <family val="2"/>
          </rPr>
          <t>Total Cost = # of Items x Cost</t>
        </r>
        <r>
          <rPr>
            <sz val="8"/>
            <rFont val="Tahoma"/>
            <family val="2"/>
          </rPr>
          <t xml:space="preserve">
</t>
        </r>
      </text>
    </comment>
    <comment ref="J45"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45" authorId="2">
      <text>
        <r>
          <rPr>
            <sz val="9"/>
            <rFont val="Tahoma"/>
            <family val="2"/>
          </rPr>
          <t xml:space="preserve">The amount requested from the sponsoring Program Office.
</t>
        </r>
      </text>
    </comment>
    <comment ref="A50"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53" authorId="0">
      <text>
        <r>
          <rPr>
            <sz val="8"/>
            <rFont val="Tahoma"/>
            <family val="2"/>
          </rPr>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r>
      </text>
    </comment>
    <comment ref="D56" authorId="0">
      <text>
        <r>
          <rPr>
            <sz val="8"/>
            <rFont val="Tahoma"/>
            <family val="2"/>
          </rPr>
          <t xml:space="preserve">Enter the total number of items to be purchased.
</t>
        </r>
      </text>
    </comment>
    <comment ref="F56" authorId="0">
      <text>
        <r>
          <rPr>
            <sz val="8"/>
            <rFont val="Tahoma"/>
            <family val="2"/>
          </rPr>
          <t xml:space="preserve">Enter the cost of each supply item, for example, $11 for printer ink or $110 for office supplies.
</t>
        </r>
      </text>
    </comment>
    <comment ref="I56" authorId="0">
      <text>
        <r>
          <rPr>
            <sz val="8"/>
            <rFont val="Tahoma"/>
            <family val="2"/>
          </rPr>
          <t xml:space="preserve">Total cost is the calculated value of the data provided and should match the total amount to be paid for supply item. 
</t>
        </r>
        <r>
          <rPr>
            <b/>
            <sz val="8"/>
            <rFont val="Tahoma"/>
            <family val="2"/>
          </rPr>
          <t>Total Cost = # of Items x Cost</t>
        </r>
        <r>
          <rPr>
            <sz val="8"/>
            <rFont val="Tahoma"/>
            <family val="2"/>
          </rPr>
          <t xml:space="preserve">
</t>
        </r>
      </text>
    </comment>
    <comment ref="J56"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56" authorId="2">
      <text>
        <r>
          <rPr>
            <sz val="9"/>
            <rFont val="Tahoma"/>
            <family val="2"/>
          </rPr>
          <t xml:space="preserve">The amount requested from the sponsoring Program Office.
</t>
        </r>
      </text>
    </comment>
    <comment ref="A61"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64" authorId="0">
      <text>
        <r>
          <rPr>
            <sz val="8"/>
            <rFont val="Tahoma"/>
            <family val="2"/>
          </rPr>
          <t xml:space="preserve">Provide a description of the construction project and an estimate of the costs.  Construction costs are only allowed for Purpose Area #4. Minor repairs or renovations may be allowable in other Purpose Areas and should be classified in the “Other” category.  Consult with the program office before budgeting funds in this category.  All requested information must be included in the budget detail worksheet and  budget narrative.  </t>
        </r>
      </text>
    </comment>
    <comment ref="A67" authorId="0">
      <text>
        <r>
          <rPr>
            <sz val="8"/>
            <rFont val="Tahoma"/>
            <family val="2"/>
          </rPr>
          <t>Construction costs are not permitted by this Purpose Area.</t>
        </r>
      </text>
    </comment>
    <comment ref="D67" authorId="0">
      <text>
        <r>
          <rPr>
            <sz val="8"/>
            <rFont val="Tahoma"/>
            <family val="2"/>
          </rPr>
          <t xml:space="preserve">Enter the total number of items to be purchased.
</t>
        </r>
      </text>
    </comment>
    <comment ref="F67" authorId="0">
      <text>
        <r>
          <rPr>
            <sz val="8"/>
            <rFont val="Tahoma"/>
            <family val="2"/>
          </rPr>
          <t xml:space="preserve">Enter the cost of each construction task.
</t>
        </r>
      </text>
    </comment>
    <comment ref="I67" authorId="0">
      <text>
        <r>
          <rPr>
            <sz val="8"/>
            <rFont val="Tahoma"/>
            <family val="2"/>
          </rPr>
          <t xml:space="preserve">Total cost is the calculated value of the data provided and should match the total amount to be paid for construction task. 
</t>
        </r>
        <r>
          <rPr>
            <b/>
            <sz val="8"/>
            <rFont val="Tahoma"/>
            <family val="2"/>
          </rPr>
          <t>Total Cost = # of Items x Cost</t>
        </r>
        <r>
          <rPr>
            <sz val="8"/>
            <rFont val="Tahoma"/>
            <family val="2"/>
          </rPr>
          <t xml:space="preserve">
</t>
        </r>
      </text>
    </comment>
    <comment ref="J67"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67" authorId="2">
      <text>
        <r>
          <rPr>
            <sz val="9"/>
            <rFont val="Tahoma"/>
            <family val="2"/>
          </rPr>
          <t xml:space="preserve">The amount requested from the sponsoring Program Office.
</t>
        </r>
      </text>
    </comment>
    <comment ref="A73"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76" authorId="0">
      <text>
        <r>
          <rPr>
            <b/>
            <sz val="8"/>
            <rFont val="Tahoma"/>
            <family val="2"/>
          </rPr>
          <t>Procurement contracts (see “Contract” definition at 2 CFR 200.22):</t>
        </r>
        <r>
          <rPr>
            <sz val="8"/>
            <rFont val="Tahoma"/>
            <family val="2"/>
          </rPr>
          <t xml:space="preserve">  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$250,000).  Consultant Fees: For each consultant enter the name, if known, service to be provided, hourly or daily fee (8-hour day), and estimated time on the project.  Consultant fees in excess of the DOJ grant-making component’s maximum rate for an 8-hour day (currently $650).  All requested information must be included in the budget detail worksheet and budget narrative.
</t>
        </r>
        <r>
          <rPr>
            <b/>
            <sz val="8"/>
            <rFont val="Tahoma"/>
            <family val="2"/>
          </rPr>
          <t>Subawards (see “Subaward” definition at 2 CFR 200.92)</t>
        </r>
        <r>
          <rPr>
            <sz val="8"/>
            <rFont val="Tahoma"/>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(Subgrants)/Procurement Contracts by including the label “(subaward)” with each subaward entry.
</t>
        </r>
      </text>
    </comment>
    <comment ref="I79" authorId="0">
      <text>
        <r>
          <rPr>
            <sz val="8"/>
            <rFont val="Tahoma"/>
            <family val="2"/>
          </rPr>
          <t xml:space="preserve">Total cost is the value or cost of the procurement contract (or consultant) or of the subaward, as applicable.
</t>
        </r>
      </text>
    </comment>
    <comment ref="J79"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79" authorId="2">
      <text>
        <r>
          <rPr>
            <sz val="9"/>
            <rFont val="Tahoma"/>
            <family val="2"/>
          </rPr>
          <t xml:space="preserve">The amount requested from the sponsoring Program Office.
</t>
        </r>
      </text>
    </comment>
    <comment ref="F85" authorId="0">
      <text>
        <r>
          <rPr>
            <sz val="8"/>
            <rFont val="Tahoma"/>
            <family val="2"/>
          </rPr>
          <t xml:space="preserve">Enter the cost of the travel item. For example, the total cost of a single round trip airline ticket, the reimbursement cost of a mile of car travel, or the per night cost of a hotel stay.
</t>
        </r>
      </text>
    </comment>
    <comment ref="G85" authorId="0">
      <text>
        <r>
          <rPr>
            <sz val="8"/>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85" authorId="0">
      <text>
        <r>
          <rPr>
            <sz val="8"/>
            <rFont val="Tahoma"/>
            <family val="2"/>
          </rPr>
          <t xml:space="preserve">Enter the number of staff that will be claiming travel expenses. For example, the number of employees staying in a hotel, or the number of employees being reimbursed for car travel.
</t>
        </r>
      </text>
    </comment>
    <comment ref="I85" authorId="0">
      <text>
        <r>
          <rPr>
            <sz val="8"/>
            <rFont val="Tahoma"/>
            <family val="2"/>
          </rPr>
          <t xml:space="preserve">Total cost is the calculated value of the data provided and should match the total amount to be paid for travel reimbursement. 
</t>
        </r>
        <r>
          <rPr>
            <b/>
            <sz val="8"/>
            <rFont val="Tahoma"/>
            <family val="2"/>
          </rPr>
          <t xml:space="preserve"> Total Cost = Cost x Duration or Distance x # of Staff
</t>
        </r>
        <r>
          <rPr>
            <sz val="8"/>
            <rFont val="Tahoma"/>
            <family val="2"/>
          </rPr>
          <t xml:space="preserve">
 </t>
        </r>
      </text>
    </comment>
    <comment ref="J85"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85" authorId="2">
      <text>
        <r>
          <rPr>
            <sz val="9"/>
            <rFont val="Tahoma"/>
            <family val="2"/>
          </rPr>
          <t xml:space="preserve">The amount requested from the sponsoring Program Office.
</t>
        </r>
      </text>
    </comment>
    <comment ref="A90"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93" authorId="0">
      <text>
        <r>
          <rPr>
            <sz val="8"/>
            <rFont val="Tahoma"/>
            <family val="2"/>
          </rPr>
          <t xml:space="preserve">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
</t>
        </r>
      </text>
    </comment>
    <comment ref="I96" authorId="0">
      <text>
        <r>
          <rPr>
            <sz val="8"/>
            <rFont val="Tahoma"/>
            <family val="2"/>
          </rPr>
          <t>Total cost is the value or cost of the other cost.</t>
        </r>
      </text>
    </comment>
    <comment ref="J96"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96" authorId="2">
      <text>
        <r>
          <rPr>
            <sz val="9"/>
            <rFont val="Tahoma"/>
            <family val="2"/>
          </rPr>
          <t xml:space="preserve">The amount requested from the sponsoring Program Office.
</t>
        </r>
      </text>
    </comment>
    <comment ref="A101"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104" authorId="0">
      <text>
        <r>
          <rPr>
            <sz val="8"/>
            <rFont val="Tahoma"/>
            <family val="2"/>
          </rPr>
          <t xml:space="preserve">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
</t>
        </r>
      </text>
    </comment>
    <comment ref="D107" authorId="0">
      <text>
        <r>
          <rPr>
            <sz val="8"/>
            <rFont val="Tahoma"/>
            <family val="2"/>
          </rPr>
          <t xml:space="preserve">Cost is the value of the indirect cost.
</t>
        </r>
      </text>
    </comment>
    <comment ref="F107" authorId="0">
      <text>
        <r>
          <rPr>
            <sz val="8"/>
            <rFont val="Tahoma"/>
            <family val="2"/>
          </rPr>
          <t xml:space="preserve">The approved cost rate for this indirect cost.
</t>
        </r>
      </text>
    </comment>
    <comment ref="I107" authorId="0">
      <text>
        <r>
          <rPr>
            <sz val="8"/>
            <rFont val="Tahoma"/>
            <family val="2"/>
          </rPr>
          <t xml:space="preserve">Total cost is the calculated value of the data provided and should match the total amount to be paid for this indirect cost. 
</t>
        </r>
        <r>
          <rPr>
            <b/>
            <sz val="8"/>
            <rFont val="Tahoma"/>
            <family val="2"/>
          </rPr>
          <t>Total Cost = Cost x Cost Rate</t>
        </r>
        <r>
          <rPr>
            <sz val="8"/>
            <rFont val="Tahoma"/>
            <family val="2"/>
          </rPr>
          <t xml:space="preserve">
</t>
        </r>
      </text>
    </comment>
    <comment ref="J107"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107" authorId="2">
      <text>
        <r>
          <rPr>
            <sz val="9"/>
            <rFont val="Tahoma"/>
            <family val="2"/>
          </rPr>
          <t xml:space="preserve">The amount requested from the sponsoring Program Office.
</t>
        </r>
      </text>
    </comment>
    <comment ref="A112" authorId="0">
      <text>
        <r>
          <rPr>
            <sz val="8"/>
            <rFont val="Tahoma"/>
            <family val="2"/>
          </rPr>
          <t xml:space="preserve">Enter a text description explaining how the numbers provided in this section were generated, as well as any explanation of the proposed personnel’s roles and qualifications. 
</t>
        </r>
      </text>
    </comment>
  </commentList>
</comments>
</file>

<file path=xl/comments11.xml><?xml version="1.0" encoding="utf-8"?>
<comments xmlns="http://schemas.openxmlformats.org/spreadsheetml/2006/main">
  <authors>
    <author>Klousia, John</author>
    <author>Jerry Makris</author>
    <author>mangatadm</author>
  </authors>
  <commentList>
    <comment ref="A9" authorId="0">
      <text>
        <r>
          <rPr>
            <sz val="8"/>
            <rFont val="Tahoma"/>
            <family val="2"/>
          </rPr>
          <t xml:space="preserve">List each position by title and name of employee, if available. Show the annual salary rate and the percentage of time to be devoted to the project. Compensation paid for employees engaged in grant avtivities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r>
      </text>
    </comment>
    <comment ref="C12" authorId="1">
      <text>
        <r>
          <rPr>
            <sz val="8"/>
            <rFont val="Tahoma"/>
            <family val="2"/>
          </rPr>
          <t>Enter the total number of positions for type.</t>
        </r>
      </text>
    </comment>
    <comment ref="D12" authorId="0">
      <text>
        <r>
          <rPr>
            <sz val="8"/>
            <rFont val="Tahoma"/>
            <family val="2"/>
          </rPr>
          <t xml:space="preserve">Enter the employee’s salary. This value can be entered as hourly, daily, weekly or yearly rates. </t>
        </r>
      </text>
    </comment>
    <comment ref="E12" authorId="0">
      <text>
        <r>
          <rPr>
            <sz val="8"/>
            <rFont val="Tahoma"/>
            <family val="2"/>
          </rPr>
          <t xml:space="preserve">Enter the rate classification for this employee’s salary. Possible values are “hourly, daily, weekly, yearly.” This column is not used by the calculation and is only for annotative purposes.
</t>
        </r>
      </text>
    </comment>
    <comment ref="F12" authorId="0">
      <text>
        <r>
          <rPr>
            <sz val="8"/>
            <rFont val="Tahoma"/>
            <family val="2"/>
          </rPr>
          <t xml:space="preserve">Enter the number of hours, days, weeks, or years the employee will be working on the project. This column should be the total calendar time. The employee’s actual allocation/availability should be reflected in the “%” column.
</t>
        </r>
      </text>
    </comment>
    <comment ref="H12" authorId="0">
      <text>
        <r>
          <rPr>
            <sz val="8"/>
            <rFont val="Tahoma"/>
            <family val="2"/>
          </rPr>
          <t xml:space="preserve">Enter the percentage the individual will be working on the proposed project. If the employee is full-time enter 100%.
</t>
        </r>
      </text>
    </comment>
    <comment ref="I12" authorId="0">
      <text>
        <r>
          <rPr>
            <sz val="8"/>
            <rFont val="Tahoma"/>
            <family val="2"/>
          </rPr>
          <t xml:space="preserve">Total cost is the calculated value of the data provided and should match the total amount to be paid to this employee over the life of the program. 
 </t>
        </r>
        <r>
          <rPr>
            <b/>
            <sz val="8"/>
            <rFont val="Tahoma"/>
            <family val="2"/>
          </rPr>
          <t>Total Cost = Salary x Time Worked x %</t>
        </r>
        <r>
          <rPr>
            <sz val="8"/>
            <rFont val="Tahoma"/>
            <family val="2"/>
          </rPr>
          <t xml:space="preserve">
</t>
        </r>
      </text>
    </comment>
    <comment ref="J12"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12" authorId="2">
      <text>
        <r>
          <rPr>
            <sz val="9"/>
            <rFont val="Tahoma"/>
            <family val="2"/>
          </rPr>
          <t xml:space="preserve">The amount requested from the sponsoring Program Office.
</t>
        </r>
      </text>
    </comment>
    <comment ref="A17"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20" authorId="0">
      <text>
        <r>
          <rPr>
            <sz val="8"/>
            <rFont val="Tahoma"/>
            <family val="2"/>
          </rPr>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r>
      </text>
    </comment>
    <comment ref="D23" authorId="0">
      <text>
        <r>
          <rPr>
            <sz val="8"/>
            <rFont val="Tahoma"/>
            <family val="2"/>
          </rPr>
          <t xml:space="preserve">Enter the cost base for each employee listed in section “A. Personnel” that will receive fringe benefits as part of working on this grant. The salary value may be the Total Cost value calculated for the specific employee.
</t>
        </r>
      </text>
    </comment>
    <comment ref="F23" authorId="0">
      <text>
        <r>
          <rPr>
            <sz val="8"/>
            <rFont val="Tahoma"/>
            <family val="2"/>
          </rPr>
          <t xml:space="preserve">Enter the percentage of the employee’s salary that is paid as fringe benefits.
</t>
        </r>
      </text>
    </comment>
    <comment ref="I23" authorId="0">
      <text>
        <r>
          <rPr>
            <sz val="8"/>
            <rFont val="Tahoma"/>
            <family val="2"/>
          </rPr>
          <t>Total cost is the calculated value of the data provided and should match the total amount to be paid to this employee as fringe benefits over the life of the sponsored program.</t>
        </r>
      </text>
    </comment>
    <comment ref="J23"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23" authorId="2">
      <text>
        <r>
          <rPr>
            <sz val="9"/>
            <rFont val="Tahoma"/>
            <family val="2"/>
          </rPr>
          <t xml:space="preserve">The amount requested from the sponsoring Program Office.
</t>
        </r>
      </text>
    </comment>
    <comment ref="A28"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31" authorId="0">
      <text>
        <r>
          <rPr>
            <sz val="8"/>
            <rFont val="Tahoma"/>
            <family val="2"/>
          </rP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Note: Travel expenses for consultants should be included in the “Consultant Travel” data fields under the “Subawards (Subgrants)/Procurement Contracts” category. For each Purpose Area applied for, the budget should include the estimated cost for travel and accommodations for two staff to attend two three-day long meetings, with one in Washington D.C. and one in their region, with the exception of Purpose Area 1, which should budget for one meeting in Washington D.C, and Purpose Areas 6 and 7, which should budget for 3 meetings within a 3 year period, with 2 in Washington D.C, and 1 within their region. All requested information must be included in the budget detail worksheet and budget narrative.  
</t>
        </r>
      </text>
    </comment>
    <comment ref="F34" authorId="0">
      <text>
        <r>
          <rPr>
            <sz val="8"/>
            <rFont val="Tahoma"/>
            <family val="2"/>
          </rPr>
          <t xml:space="preserve">Enter the cost of the travel item. For example, the total cost of a single round trip airline ticket, the reimbursement cost of a mile of car travel, or the per night cost of a hotel stay.
</t>
        </r>
      </text>
    </comment>
    <comment ref="G34" authorId="0">
      <text>
        <r>
          <rPr>
            <sz val="8"/>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34" authorId="0">
      <text>
        <r>
          <rPr>
            <sz val="8"/>
            <rFont val="Tahoma"/>
            <family val="2"/>
          </rPr>
          <t xml:space="preserve">Enter the number of staff that will be claiming travel expenses. For example, the number of employees staying in a hotel, or the number of employees being reimbursed for car travel.
</t>
        </r>
      </text>
    </comment>
    <comment ref="I34" authorId="0">
      <text>
        <r>
          <rPr>
            <sz val="8"/>
            <rFont val="Tahoma"/>
            <family val="2"/>
          </rPr>
          <t xml:space="preserve">Total cost is the calculated value of the data provided and should match the total amount to be paid for travel reimbursement. 
</t>
        </r>
        <r>
          <rPr>
            <b/>
            <sz val="8"/>
            <rFont val="Tahoma"/>
            <family val="2"/>
          </rPr>
          <t xml:space="preserve"> Total Cost = Cost x Duration or Distance x # of Staff
</t>
        </r>
        <r>
          <rPr>
            <sz val="8"/>
            <rFont val="Tahoma"/>
            <family val="2"/>
          </rPr>
          <t xml:space="preserve">
 </t>
        </r>
      </text>
    </comment>
    <comment ref="J34"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34" authorId="2">
      <text>
        <r>
          <rPr>
            <sz val="9"/>
            <rFont val="Tahoma"/>
            <family val="2"/>
          </rPr>
          <t xml:space="preserve">The amount requested from the sponsoring Program Office.
</t>
        </r>
      </text>
    </comment>
    <comment ref="A39"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42" authorId="0">
      <text>
        <r>
          <rPr>
            <sz val="8"/>
            <rFont val="Tahoma"/>
            <family val="2"/>
          </rPr>
          <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 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text>
    </comment>
    <comment ref="D45" authorId="0">
      <text>
        <r>
          <rPr>
            <sz val="8"/>
            <rFont val="Tahoma"/>
            <family val="2"/>
          </rPr>
          <t xml:space="preserve">Enter the total number of items to be purchased.
</t>
        </r>
      </text>
    </comment>
    <comment ref="F45" authorId="0">
      <text>
        <r>
          <rPr>
            <sz val="8"/>
            <rFont val="Tahoma"/>
            <family val="2"/>
          </rPr>
          <t xml:space="preserve">Enter the cost of each equipment item.
</t>
        </r>
      </text>
    </comment>
    <comment ref="I45" authorId="0">
      <text>
        <r>
          <rPr>
            <sz val="8"/>
            <rFont val="Tahoma"/>
            <family val="2"/>
          </rPr>
          <t xml:space="preserve">Total cost is the calculated value of the data provided and should match the total amount to be paid for equipment item. 
</t>
        </r>
        <r>
          <rPr>
            <b/>
            <sz val="8"/>
            <rFont val="Tahoma"/>
            <family val="2"/>
          </rPr>
          <t>Total Cost = # of Items x Cost</t>
        </r>
        <r>
          <rPr>
            <sz val="8"/>
            <rFont val="Tahoma"/>
            <family val="2"/>
          </rPr>
          <t xml:space="preserve">
</t>
        </r>
      </text>
    </comment>
    <comment ref="J45"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45" authorId="2">
      <text>
        <r>
          <rPr>
            <sz val="9"/>
            <rFont val="Tahoma"/>
            <family val="2"/>
          </rPr>
          <t xml:space="preserve">The amount requested from the sponsoring Program Office.
</t>
        </r>
      </text>
    </comment>
    <comment ref="A50"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53" authorId="0">
      <text>
        <r>
          <rPr>
            <sz val="8"/>
            <rFont val="Tahoma"/>
            <family val="2"/>
          </rPr>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r>
      </text>
    </comment>
    <comment ref="D56" authorId="0">
      <text>
        <r>
          <rPr>
            <sz val="8"/>
            <rFont val="Tahoma"/>
            <family val="2"/>
          </rPr>
          <t xml:space="preserve">Enter the total number of items to be purchased.
</t>
        </r>
      </text>
    </comment>
    <comment ref="F56" authorId="0">
      <text>
        <r>
          <rPr>
            <sz val="8"/>
            <rFont val="Tahoma"/>
            <family val="2"/>
          </rPr>
          <t xml:space="preserve">Enter the cost of each supply item, for example, $11 for printer ink or $110 for office supplies.
</t>
        </r>
      </text>
    </comment>
    <comment ref="I56" authorId="0">
      <text>
        <r>
          <rPr>
            <sz val="8"/>
            <rFont val="Tahoma"/>
            <family val="2"/>
          </rPr>
          <t xml:space="preserve">Total cost is the calculated value of the data provided and should match the total amount to be paid for supply item. 
</t>
        </r>
        <r>
          <rPr>
            <b/>
            <sz val="8"/>
            <rFont val="Tahoma"/>
            <family val="2"/>
          </rPr>
          <t>Total Cost = # of Items x Cost</t>
        </r>
        <r>
          <rPr>
            <sz val="8"/>
            <rFont val="Tahoma"/>
            <family val="2"/>
          </rPr>
          <t xml:space="preserve">
</t>
        </r>
      </text>
    </comment>
    <comment ref="J56"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56" authorId="2">
      <text>
        <r>
          <rPr>
            <sz val="9"/>
            <rFont val="Tahoma"/>
            <family val="2"/>
          </rPr>
          <t xml:space="preserve">The amount requested from the sponsoring Program Office.
</t>
        </r>
      </text>
    </comment>
    <comment ref="A61"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64" authorId="0">
      <text>
        <r>
          <rPr>
            <sz val="8"/>
            <rFont val="Tahoma"/>
            <family val="2"/>
          </rPr>
          <t xml:space="preserve">Provide a description of the construction project and an estimate of the costs.  Construction costs are only allowed for Purpose Area #4. Minor repairs or renovations may be allowable in other Purpose Areas and should be classified in the “Other” category.  Consult with the program office before budgeting funds in this category.  All requested information must be included in the budget detail worksheet and  budget narrative.  </t>
        </r>
      </text>
    </comment>
    <comment ref="A67" authorId="0">
      <text>
        <r>
          <rPr>
            <sz val="8"/>
            <rFont val="Tahoma"/>
            <family val="2"/>
          </rPr>
          <t>Construction costs are not permitted by this Purpose Area.</t>
        </r>
      </text>
    </comment>
    <comment ref="D67" authorId="0">
      <text>
        <r>
          <rPr>
            <sz val="8"/>
            <rFont val="Tahoma"/>
            <family val="2"/>
          </rPr>
          <t xml:space="preserve">Enter the total number of items to be purchased.
</t>
        </r>
      </text>
    </comment>
    <comment ref="F67" authorId="0">
      <text>
        <r>
          <rPr>
            <sz val="8"/>
            <rFont val="Tahoma"/>
            <family val="2"/>
          </rPr>
          <t xml:space="preserve">Enter the cost of each construction task.
</t>
        </r>
      </text>
    </comment>
    <comment ref="I67" authorId="0">
      <text>
        <r>
          <rPr>
            <sz val="8"/>
            <rFont val="Tahoma"/>
            <family val="2"/>
          </rPr>
          <t xml:space="preserve">Total cost is the calculated value of the data provided and should match the total amount to be paid for construction task. 
</t>
        </r>
        <r>
          <rPr>
            <b/>
            <sz val="8"/>
            <rFont val="Tahoma"/>
            <family val="2"/>
          </rPr>
          <t>Total Cost = # of Items x Cost</t>
        </r>
        <r>
          <rPr>
            <sz val="8"/>
            <rFont val="Tahoma"/>
            <family val="2"/>
          </rPr>
          <t xml:space="preserve">
</t>
        </r>
      </text>
    </comment>
    <comment ref="J67"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67" authorId="2">
      <text>
        <r>
          <rPr>
            <sz val="9"/>
            <rFont val="Tahoma"/>
            <family val="2"/>
          </rPr>
          <t xml:space="preserve">The amount requested from the sponsoring Program Office.
</t>
        </r>
      </text>
    </comment>
    <comment ref="A72"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75" authorId="0">
      <text>
        <r>
          <rPr>
            <b/>
            <sz val="8"/>
            <rFont val="Tahoma"/>
            <family val="2"/>
          </rPr>
          <t>Procurement contracts (see “Contract” definition at 2 CFR 200.22):</t>
        </r>
        <r>
          <rPr>
            <sz val="8"/>
            <rFont val="Tahoma"/>
            <family val="2"/>
          </rPr>
          <t xml:space="preserve">  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$250,000).  Consultant Fees: For each consultant enter the name, if known, service to be provided, hourly or daily fee (8-hour day), and estimated time on the project.  Consultant fees in excess of the DOJ grant-making component’s maximum rate for an 8-hour day (currently $650).  All requested information must be included in the budget detail worksheet and budget narrative.
</t>
        </r>
        <r>
          <rPr>
            <b/>
            <sz val="8"/>
            <rFont val="Tahoma"/>
            <family val="2"/>
          </rPr>
          <t>Subawards (see “Subaward” definition at 2 CFR 200.92):</t>
        </r>
        <r>
          <rPr>
            <sz val="8"/>
            <rFont val="Tahoma"/>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(Subgrants)/Procurement Contracts by including the label “(subaward)” with each subaward entry.</t>
        </r>
      </text>
    </comment>
    <comment ref="I78" authorId="0">
      <text>
        <r>
          <rPr>
            <sz val="8"/>
            <rFont val="Tahoma"/>
            <family val="2"/>
          </rPr>
          <t>Total cost is the value or cost of the procurement contract (or consultant) or of the subaward, as applicable.</t>
        </r>
      </text>
    </comment>
    <comment ref="J78"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78" authorId="2">
      <text>
        <r>
          <rPr>
            <sz val="9"/>
            <rFont val="Tahoma"/>
            <family val="2"/>
          </rPr>
          <t xml:space="preserve">The amount requested from the sponsoring Program Office.
</t>
        </r>
      </text>
    </comment>
    <comment ref="F84" authorId="0">
      <text>
        <r>
          <rPr>
            <sz val="8"/>
            <rFont val="Tahoma"/>
            <family val="2"/>
          </rPr>
          <t xml:space="preserve">Enter the cost of the travel item. For example, the total cost of a single round trip airline ticket, the reimbursement cost of a mile of car travel, or the per night cost of a hotel stay.
</t>
        </r>
      </text>
    </comment>
    <comment ref="G84" authorId="0">
      <text>
        <r>
          <rPr>
            <sz val="8"/>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84" authorId="0">
      <text>
        <r>
          <rPr>
            <sz val="8"/>
            <rFont val="Tahoma"/>
            <family val="2"/>
          </rPr>
          <t xml:space="preserve">Enter the number of staff that will be claiming travel expenses. For example, the number of employees staying in a hotel, or the number of employees being reimbursed for car travel.
</t>
        </r>
      </text>
    </comment>
    <comment ref="I84" authorId="0">
      <text>
        <r>
          <rPr>
            <sz val="8"/>
            <rFont val="Tahoma"/>
            <family val="2"/>
          </rPr>
          <t xml:space="preserve">Total cost is the calculated value of the data provided and should match the total amount to be paid for travel reimbursement. 
</t>
        </r>
        <r>
          <rPr>
            <b/>
            <sz val="8"/>
            <rFont val="Tahoma"/>
            <family val="2"/>
          </rPr>
          <t xml:space="preserve"> Total Cost = Cost x Duration or Distance x # of Staff
</t>
        </r>
        <r>
          <rPr>
            <sz val="8"/>
            <rFont val="Tahoma"/>
            <family val="2"/>
          </rPr>
          <t xml:space="preserve">
 </t>
        </r>
      </text>
    </comment>
    <comment ref="J84"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84" authorId="2">
      <text>
        <r>
          <rPr>
            <sz val="9"/>
            <rFont val="Tahoma"/>
            <family val="2"/>
          </rPr>
          <t xml:space="preserve">The amount requested from the sponsoring Program Office.
</t>
        </r>
      </text>
    </comment>
    <comment ref="A89"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92" authorId="0">
      <text>
        <r>
          <rPr>
            <sz val="8"/>
            <rFont val="Tahoma"/>
            <family val="2"/>
          </rPr>
          <t xml:space="preserve">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
</t>
        </r>
      </text>
    </comment>
    <comment ref="I95" authorId="0">
      <text>
        <r>
          <rPr>
            <sz val="8"/>
            <rFont val="Tahoma"/>
            <family val="2"/>
          </rPr>
          <t>Total cost is the value or cost of the other cost.</t>
        </r>
      </text>
    </comment>
    <comment ref="J95"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95" authorId="2">
      <text>
        <r>
          <rPr>
            <sz val="9"/>
            <rFont val="Tahoma"/>
            <family val="2"/>
          </rPr>
          <t xml:space="preserve">The amount requested from the sponsoring Program Office.
</t>
        </r>
      </text>
    </comment>
    <comment ref="A100"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103" authorId="0">
      <text>
        <r>
          <rPr>
            <sz val="8"/>
            <rFont val="Tahoma"/>
            <family val="2"/>
          </rPr>
          <t xml:space="preserve">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
</t>
        </r>
      </text>
    </comment>
    <comment ref="D106" authorId="0">
      <text>
        <r>
          <rPr>
            <sz val="8"/>
            <rFont val="Tahoma"/>
            <family val="2"/>
          </rPr>
          <t xml:space="preserve">Cost is the value of the indirect cost.
</t>
        </r>
      </text>
    </comment>
    <comment ref="F106" authorId="0">
      <text>
        <r>
          <rPr>
            <sz val="8"/>
            <rFont val="Tahoma"/>
            <family val="2"/>
          </rPr>
          <t xml:space="preserve">The approved cost rate for this indirect cost.
</t>
        </r>
      </text>
    </comment>
    <comment ref="I106" authorId="0">
      <text>
        <r>
          <rPr>
            <sz val="8"/>
            <rFont val="Tahoma"/>
            <family val="2"/>
          </rPr>
          <t xml:space="preserve">Total cost is the calculated value of the data provided and should match the total amount to be paid for this indirect cost. 
</t>
        </r>
        <r>
          <rPr>
            <b/>
            <sz val="8"/>
            <rFont val="Tahoma"/>
            <family val="2"/>
          </rPr>
          <t>Total Cost = Cost x Cost Rate</t>
        </r>
        <r>
          <rPr>
            <sz val="8"/>
            <rFont val="Tahoma"/>
            <family val="2"/>
          </rPr>
          <t xml:space="preserve">
</t>
        </r>
      </text>
    </comment>
    <comment ref="J106"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106" authorId="2">
      <text>
        <r>
          <rPr>
            <sz val="9"/>
            <rFont val="Tahoma"/>
            <family val="2"/>
          </rPr>
          <t xml:space="preserve">The amount requested from the sponsoring Program Office.
</t>
        </r>
      </text>
    </comment>
    <comment ref="A111" authorId="0">
      <text>
        <r>
          <rPr>
            <sz val="8"/>
            <rFont val="Tahoma"/>
            <family val="2"/>
          </rPr>
          <t xml:space="preserve">Enter a text description explaining how the numbers provided in this section were generated, as well as any explanation of the proposed personnel’s roles and qualifications. 
</t>
        </r>
      </text>
    </comment>
  </commentList>
</comments>
</file>

<file path=xl/comments12.xml><?xml version="1.0" encoding="utf-8"?>
<comments xmlns="http://schemas.openxmlformats.org/spreadsheetml/2006/main">
  <authors>
    <author>Klousia, John</author>
    <author>Jerry Makris</author>
    <author>mangatadm</author>
  </authors>
  <commentList>
    <comment ref="A9" authorId="0">
      <text>
        <r>
          <rPr>
            <sz val="8"/>
            <rFont val="Tahoma"/>
            <family val="2"/>
          </rPr>
          <t xml:space="preserve">List each position by title and name of employee, if available. Show the annual salary rate and the percentage of time to be devoted to the project. Compensation paid for employees engaged in grant avtivities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r>
      </text>
    </comment>
    <comment ref="C12" authorId="1">
      <text>
        <r>
          <rPr>
            <sz val="8"/>
            <rFont val="Tahoma"/>
            <family val="2"/>
          </rPr>
          <t>Enter the total number of positions for type.</t>
        </r>
      </text>
    </comment>
    <comment ref="D12" authorId="0">
      <text>
        <r>
          <rPr>
            <sz val="8"/>
            <rFont val="Tahoma"/>
            <family val="2"/>
          </rPr>
          <t xml:space="preserve">Enter the employee’s salary. This value can be entered as hourly, daily, weekly or yearly rates. </t>
        </r>
      </text>
    </comment>
    <comment ref="E12" authorId="0">
      <text>
        <r>
          <rPr>
            <sz val="8"/>
            <rFont val="Tahoma"/>
            <family val="2"/>
          </rPr>
          <t xml:space="preserve">Enter the rate classification for this employee’s salary. Possible values are “hourly, daily, weekly, yearly.” This column is not used by the calculation and is only for annotative purposes.
</t>
        </r>
      </text>
    </comment>
    <comment ref="F12" authorId="0">
      <text>
        <r>
          <rPr>
            <sz val="8"/>
            <rFont val="Tahoma"/>
            <family val="2"/>
          </rPr>
          <t xml:space="preserve">Enter the number of hours, days, weeks, or years the employee will be working on the project. This column should be the total calendar time. The employee’s actual allocation/availability should be reflected in the “%” column.
</t>
        </r>
      </text>
    </comment>
    <comment ref="H12" authorId="0">
      <text>
        <r>
          <rPr>
            <sz val="8"/>
            <rFont val="Tahoma"/>
            <family val="2"/>
          </rPr>
          <t xml:space="preserve">Enter the percentage the individual will be working on the proposed project. If the employee is full-time enter 100%.
</t>
        </r>
      </text>
    </comment>
    <comment ref="I12" authorId="0">
      <text>
        <r>
          <rPr>
            <sz val="8"/>
            <rFont val="Tahoma"/>
            <family val="2"/>
          </rPr>
          <t xml:space="preserve">Total cost is the calculated value of the data provided and should match the total amount to be paid to this employee over the life of the program. 
 </t>
        </r>
        <r>
          <rPr>
            <b/>
            <sz val="8"/>
            <rFont val="Tahoma"/>
            <family val="2"/>
          </rPr>
          <t>Total Cost = Salary x Time Worked x %</t>
        </r>
        <r>
          <rPr>
            <sz val="8"/>
            <rFont val="Tahoma"/>
            <family val="2"/>
          </rPr>
          <t xml:space="preserve">
</t>
        </r>
      </text>
    </comment>
    <comment ref="J12"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12" authorId="2">
      <text>
        <r>
          <rPr>
            <sz val="9"/>
            <rFont val="Tahoma"/>
            <family val="2"/>
          </rPr>
          <t xml:space="preserve">The amount requested from the sponsoring Program Office.
</t>
        </r>
      </text>
    </comment>
    <comment ref="A17"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20" authorId="0">
      <text>
        <r>
          <rPr>
            <sz val="8"/>
            <rFont val="Tahoma"/>
            <family val="2"/>
          </rPr>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r>
      </text>
    </comment>
    <comment ref="D23" authorId="0">
      <text>
        <r>
          <rPr>
            <sz val="8"/>
            <rFont val="Tahoma"/>
            <family val="2"/>
          </rPr>
          <t xml:space="preserve">Enter the cost base for each employee listed in section “A. Personnel” that will receive fringe benefits as part of working on this grant. The salary value may be the Total Cost value calculated for the specific employee.
</t>
        </r>
      </text>
    </comment>
    <comment ref="F23" authorId="0">
      <text>
        <r>
          <rPr>
            <sz val="8"/>
            <rFont val="Tahoma"/>
            <family val="2"/>
          </rPr>
          <t xml:space="preserve">Enter the percentage of the employee’s salary that is paid as fringe benefits.
</t>
        </r>
      </text>
    </comment>
    <comment ref="I23" authorId="0">
      <text>
        <r>
          <rPr>
            <sz val="8"/>
            <rFont val="Tahoma"/>
            <family val="2"/>
          </rPr>
          <t>Total cost is the calculated value of the data provided and should match the total amount to be paid to this employee as fringe benefits over the life of the sponsored program.</t>
        </r>
      </text>
    </comment>
    <comment ref="J23"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23" authorId="2">
      <text>
        <r>
          <rPr>
            <sz val="9"/>
            <rFont val="Tahoma"/>
            <family val="2"/>
          </rPr>
          <t xml:space="preserve">The amount requested from the sponsoring Program Office.
</t>
        </r>
      </text>
    </comment>
    <comment ref="A28"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31" authorId="0">
      <text>
        <r>
          <rPr>
            <sz val="8"/>
            <rFont val="Tahoma"/>
            <family val="2"/>
          </rP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Note: Travel expenses for consultants should be included in the “Consultant Travel” data fields under the “Subawards (Subgrants)/Procurement Contracts” category.  For each Purpose Area applied for, the budget should include the estimated cost for travel and accommodations for two staff to attend two three-day long meetings, with one in Washington D.C. and one in their region, with the exception of Purpose Area 1, which should budget for one meeting in Washington D.C, and Purpose Areas 6 and 7, which should budget for 3 meetings within a 3 year period, with 2 in Washington D.C, and 1 within their region. All requested information must be included in the budget detail worksheet and budget narrative. </t>
        </r>
      </text>
    </comment>
    <comment ref="F34" authorId="0">
      <text>
        <r>
          <rPr>
            <sz val="8"/>
            <rFont val="Tahoma"/>
            <family val="2"/>
          </rPr>
          <t xml:space="preserve">Enter the cost of the travel item. For example, the total cost of a single round trip airline ticket, the reimbursement cost of a mile of car travel, or the per night cost of a hotel stay.
</t>
        </r>
      </text>
    </comment>
    <comment ref="G34" authorId="0">
      <text>
        <r>
          <rPr>
            <sz val="8"/>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34" authorId="0">
      <text>
        <r>
          <rPr>
            <sz val="8"/>
            <rFont val="Tahoma"/>
            <family val="2"/>
          </rPr>
          <t xml:space="preserve">Enter the number of staff that will be claiming travel expenses. For example, the number of employees staying in a hotel, or the number of employees being reimbursed for car travel.
</t>
        </r>
      </text>
    </comment>
    <comment ref="I34" authorId="0">
      <text>
        <r>
          <rPr>
            <sz val="8"/>
            <rFont val="Tahoma"/>
            <family val="2"/>
          </rPr>
          <t xml:space="preserve">Total cost is the calculated value of the data provided and should match the total amount to be paid for travel reimbursement. 
</t>
        </r>
        <r>
          <rPr>
            <b/>
            <sz val="8"/>
            <rFont val="Tahoma"/>
            <family val="2"/>
          </rPr>
          <t xml:space="preserve"> Total Cost = Cost x Duration or Distance x # of Staff
</t>
        </r>
        <r>
          <rPr>
            <sz val="8"/>
            <rFont val="Tahoma"/>
            <family val="2"/>
          </rPr>
          <t xml:space="preserve">
 </t>
        </r>
      </text>
    </comment>
    <comment ref="J34"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34" authorId="2">
      <text>
        <r>
          <rPr>
            <sz val="9"/>
            <rFont val="Tahoma"/>
            <family val="2"/>
          </rPr>
          <t xml:space="preserve">The amount requested from the sponsoring Program Office.
</t>
        </r>
      </text>
    </comment>
    <comment ref="A39"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42" authorId="0">
      <text>
        <r>
          <rPr>
            <sz val="8"/>
            <rFont val="Tahoma"/>
            <family val="2"/>
          </rPr>
          <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 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text>
    </comment>
    <comment ref="D45" authorId="0">
      <text>
        <r>
          <rPr>
            <sz val="8"/>
            <rFont val="Tahoma"/>
            <family val="2"/>
          </rPr>
          <t xml:space="preserve">Enter the total number of items to be purchased.
</t>
        </r>
      </text>
    </comment>
    <comment ref="F45" authorId="0">
      <text>
        <r>
          <rPr>
            <sz val="8"/>
            <rFont val="Tahoma"/>
            <family val="2"/>
          </rPr>
          <t xml:space="preserve">Enter the cost of each equipment item.
</t>
        </r>
      </text>
    </comment>
    <comment ref="I45" authorId="0">
      <text>
        <r>
          <rPr>
            <sz val="8"/>
            <rFont val="Tahoma"/>
            <family val="2"/>
          </rPr>
          <t xml:space="preserve">Total cost is the calculated value of the data provided and should match the total amount to be paid for equipment item. 
</t>
        </r>
        <r>
          <rPr>
            <b/>
            <sz val="8"/>
            <rFont val="Tahoma"/>
            <family val="2"/>
          </rPr>
          <t>Total Cost = # of Items x Cost</t>
        </r>
        <r>
          <rPr>
            <sz val="8"/>
            <rFont val="Tahoma"/>
            <family val="2"/>
          </rPr>
          <t xml:space="preserve">
</t>
        </r>
      </text>
    </comment>
    <comment ref="J45"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45" authorId="2">
      <text>
        <r>
          <rPr>
            <sz val="9"/>
            <rFont val="Tahoma"/>
            <family val="2"/>
          </rPr>
          <t xml:space="preserve">The amount requested from the sponsoring Program Office.
</t>
        </r>
      </text>
    </comment>
    <comment ref="A50"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53" authorId="0">
      <text>
        <r>
          <rPr>
            <sz val="8"/>
            <rFont val="Tahoma"/>
            <family val="2"/>
          </rPr>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r>
      </text>
    </comment>
    <comment ref="D56" authorId="0">
      <text>
        <r>
          <rPr>
            <sz val="8"/>
            <rFont val="Tahoma"/>
            <family val="2"/>
          </rPr>
          <t xml:space="preserve">Enter the total number of items to be purchased.
</t>
        </r>
      </text>
    </comment>
    <comment ref="F56" authorId="0">
      <text>
        <r>
          <rPr>
            <sz val="8"/>
            <rFont val="Tahoma"/>
            <family val="2"/>
          </rPr>
          <t xml:space="preserve">Enter the cost of each supply item, for example, $11 for printer ink or $110 for office supplies.
</t>
        </r>
      </text>
    </comment>
    <comment ref="I56" authorId="0">
      <text>
        <r>
          <rPr>
            <sz val="8"/>
            <rFont val="Tahoma"/>
            <family val="2"/>
          </rPr>
          <t xml:space="preserve">Total cost is the calculated value of the data provided and should match the total amount to be paid for supply item. 
</t>
        </r>
        <r>
          <rPr>
            <b/>
            <sz val="8"/>
            <rFont val="Tahoma"/>
            <family val="2"/>
          </rPr>
          <t>Total Cost = # of Items x Cost</t>
        </r>
        <r>
          <rPr>
            <sz val="8"/>
            <rFont val="Tahoma"/>
            <family val="2"/>
          </rPr>
          <t xml:space="preserve">
</t>
        </r>
      </text>
    </comment>
    <comment ref="J56"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56" authorId="2">
      <text>
        <r>
          <rPr>
            <sz val="9"/>
            <rFont val="Tahoma"/>
            <family val="2"/>
          </rPr>
          <t xml:space="preserve">The amount requested from the sponsoring Program Office.
</t>
        </r>
      </text>
    </comment>
    <comment ref="A61"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64" authorId="0">
      <text>
        <r>
          <rPr>
            <sz val="8"/>
            <rFont val="Tahoma"/>
            <family val="2"/>
          </rPr>
          <t xml:space="preserve">Provide a description of the construction project and an estimate of the costs.  Construction costs are only allowed for Purpose Area #4. Minor repairs or renovations may be allowable in other Purpose Areas and should be classified in the “Other” category.  Consult with the program office before budgeting funds in this category.  All requested information must be included in the budget detail worksheet and  budget narrative. </t>
        </r>
      </text>
    </comment>
    <comment ref="A67" authorId="0">
      <text>
        <r>
          <rPr>
            <sz val="8"/>
            <rFont val="Tahoma"/>
            <family val="2"/>
          </rPr>
          <t>Construction costs are not permitted by this Purpose Area.</t>
        </r>
      </text>
    </comment>
    <comment ref="D67" authorId="0">
      <text>
        <r>
          <rPr>
            <sz val="8"/>
            <rFont val="Tahoma"/>
            <family val="2"/>
          </rPr>
          <t xml:space="preserve">Enter the total number of items to be purchased.
</t>
        </r>
      </text>
    </comment>
    <comment ref="F67" authorId="0">
      <text>
        <r>
          <rPr>
            <sz val="8"/>
            <rFont val="Tahoma"/>
            <family val="2"/>
          </rPr>
          <t xml:space="preserve">Enter the cost of each construction task.
</t>
        </r>
      </text>
    </comment>
    <comment ref="I67" authorId="0">
      <text>
        <r>
          <rPr>
            <sz val="8"/>
            <rFont val="Tahoma"/>
            <family val="2"/>
          </rPr>
          <t xml:space="preserve">Total cost is the calculated value of the data provided and should match the total amount to be paid for construction task. 
</t>
        </r>
        <r>
          <rPr>
            <b/>
            <sz val="8"/>
            <rFont val="Tahoma"/>
            <family val="2"/>
          </rPr>
          <t>Total Cost = # of Items x Cost</t>
        </r>
        <r>
          <rPr>
            <sz val="8"/>
            <rFont val="Tahoma"/>
            <family val="2"/>
          </rPr>
          <t xml:space="preserve">
</t>
        </r>
      </text>
    </comment>
    <comment ref="J67"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67" authorId="2">
      <text>
        <r>
          <rPr>
            <sz val="9"/>
            <rFont val="Tahoma"/>
            <family val="2"/>
          </rPr>
          <t xml:space="preserve">The amount requested from the sponsoring Program Office.
</t>
        </r>
      </text>
    </comment>
    <comment ref="A72"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75" authorId="0">
      <text>
        <r>
          <rPr>
            <b/>
            <sz val="8"/>
            <rFont val="Tahoma"/>
            <family val="2"/>
          </rPr>
          <t>Procurement contracts (see “Contract” definition at 2 CFR 200.22):</t>
        </r>
        <r>
          <rPr>
            <sz val="8"/>
            <rFont val="Tahoma"/>
            <family val="2"/>
          </rPr>
          <t xml:space="preserve">  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Consultant Fees: For each consultant enter the name, if known, service to be provided, hourly or daily fee (8-hour day), and estimated time on the project.  Consultant fees in excess of the DOJ grant-making component’s maximum rate for an 8-hour day (currently $650 for OJP and OVW, and $550 for the COPS Office).  All requested information must be included in the budget detail worksheet and budget narrative.
</t>
        </r>
        <r>
          <rPr>
            <b/>
            <sz val="8"/>
            <rFont val="Tahoma"/>
            <family val="2"/>
          </rPr>
          <t>Subawards (see “Subaward” definition at 2 CFR 200.92):</t>
        </r>
        <r>
          <rPr>
            <sz val="8"/>
            <rFont val="Tahoma"/>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(Subgrants)/Procurement Contracts by including the label “(subaward)” with each subaward entry.
</t>
        </r>
      </text>
    </comment>
    <comment ref="I78" authorId="0">
      <text>
        <r>
          <rPr>
            <sz val="8"/>
            <rFont val="Tahoma"/>
            <family val="2"/>
          </rPr>
          <t xml:space="preserve">Total cost is the value or cost of the procurement contract (or consultant) or of the subaward, as applicable.
</t>
        </r>
      </text>
    </comment>
    <comment ref="J78"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78" authorId="2">
      <text>
        <r>
          <rPr>
            <sz val="9"/>
            <rFont val="Tahoma"/>
            <family val="2"/>
          </rPr>
          <t xml:space="preserve">The amount requested from the sponsoring Program Office.
</t>
        </r>
      </text>
    </comment>
    <comment ref="F84" authorId="0">
      <text>
        <r>
          <rPr>
            <sz val="8"/>
            <rFont val="Tahoma"/>
            <family val="2"/>
          </rPr>
          <t xml:space="preserve">Enter the cost of the travel item. For example, the total cost of a single round trip airline ticket, the reimbursement cost of a mile of car travel, or the per night cost of a hotel stay.
</t>
        </r>
      </text>
    </comment>
    <comment ref="G84" authorId="0">
      <text>
        <r>
          <rPr>
            <sz val="8"/>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84" authorId="0">
      <text>
        <r>
          <rPr>
            <sz val="8"/>
            <rFont val="Tahoma"/>
            <family val="2"/>
          </rPr>
          <t xml:space="preserve">Enter the number of staff that will be claiming travel expenses. For example, the number of employees staying in a hotel, or the number of employees being reimbursed for car travel.
</t>
        </r>
      </text>
    </comment>
    <comment ref="I84" authorId="0">
      <text>
        <r>
          <rPr>
            <sz val="8"/>
            <rFont val="Tahoma"/>
            <family val="2"/>
          </rPr>
          <t xml:space="preserve">Total cost is the calculated value of the data provided and should match the total amount to be paid for travel reimbursement. 
</t>
        </r>
        <r>
          <rPr>
            <b/>
            <sz val="8"/>
            <rFont val="Tahoma"/>
            <family val="2"/>
          </rPr>
          <t xml:space="preserve"> Total Cost = Cost x Duration or Distance x # of Staff
</t>
        </r>
        <r>
          <rPr>
            <sz val="8"/>
            <rFont val="Tahoma"/>
            <family val="2"/>
          </rPr>
          <t xml:space="preserve">
 </t>
        </r>
      </text>
    </comment>
    <comment ref="J84"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84" authorId="2">
      <text>
        <r>
          <rPr>
            <sz val="9"/>
            <rFont val="Tahoma"/>
            <family val="2"/>
          </rPr>
          <t xml:space="preserve">The amount requested from the sponsoring Program Office.
</t>
        </r>
      </text>
    </comment>
    <comment ref="A89"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92" authorId="0">
      <text>
        <r>
          <rPr>
            <sz val="8"/>
            <rFont val="Tahoma"/>
            <family val="2"/>
          </rPr>
          <t xml:space="preserve">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
</t>
        </r>
      </text>
    </comment>
    <comment ref="I95" authorId="0">
      <text>
        <r>
          <rPr>
            <sz val="8"/>
            <rFont val="Tahoma"/>
            <family val="2"/>
          </rPr>
          <t>Total cost is the value or cost of the other cost.</t>
        </r>
      </text>
    </comment>
    <comment ref="J95"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95" authorId="2">
      <text>
        <r>
          <rPr>
            <sz val="9"/>
            <rFont val="Tahoma"/>
            <family val="2"/>
          </rPr>
          <t xml:space="preserve">The amount requested from the sponsoring Program Office.
</t>
        </r>
      </text>
    </comment>
    <comment ref="A100"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103" authorId="0">
      <text>
        <r>
          <rPr>
            <sz val="8"/>
            <rFont val="Tahoma"/>
            <family val="2"/>
          </rPr>
          <t xml:space="preserve">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
</t>
        </r>
      </text>
    </comment>
    <comment ref="D106" authorId="0">
      <text>
        <r>
          <rPr>
            <sz val="8"/>
            <rFont val="Tahoma"/>
            <family val="2"/>
          </rPr>
          <t xml:space="preserve">Cost is the value of the indirect cost.
</t>
        </r>
      </text>
    </comment>
    <comment ref="F106" authorId="0">
      <text>
        <r>
          <rPr>
            <sz val="8"/>
            <rFont val="Tahoma"/>
            <family val="2"/>
          </rPr>
          <t xml:space="preserve">The approved cost rate for this indirect cost.
</t>
        </r>
      </text>
    </comment>
    <comment ref="I106" authorId="0">
      <text>
        <r>
          <rPr>
            <sz val="8"/>
            <rFont val="Tahoma"/>
            <family val="2"/>
          </rPr>
          <t xml:space="preserve">Total cost is the calculated value of the data provided and should match the total amount to be paid for this indirect cost. 
</t>
        </r>
        <r>
          <rPr>
            <b/>
            <sz val="8"/>
            <rFont val="Tahoma"/>
            <family val="2"/>
          </rPr>
          <t>Total Cost = Cost x Cost Rate</t>
        </r>
        <r>
          <rPr>
            <sz val="8"/>
            <rFont val="Tahoma"/>
            <family val="2"/>
          </rPr>
          <t xml:space="preserve">
</t>
        </r>
      </text>
    </comment>
    <comment ref="J106"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106" authorId="2">
      <text>
        <r>
          <rPr>
            <sz val="9"/>
            <rFont val="Tahoma"/>
            <family val="2"/>
          </rPr>
          <t xml:space="preserve">The amount requested from the sponsoring Program Office.
</t>
        </r>
      </text>
    </comment>
    <comment ref="A111" authorId="0">
      <text>
        <r>
          <rPr>
            <sz val="8"/>
            <rFont val="Tahoma"/>
            <family val="2"/>
          </rPr>
          <t xml:space="preserve">Enter a text description explaining how the numbers provided in this section were generated, as well as any explanation of the proposed personnel’s roles and qualifications. 
</t>
        </r>
      </text>
    </comment>
  </commentList>
</comments>
</file>

<file path=xl/comments3.xml><?xml version="1.0" encoding="utf-8"?>
<comments xmlns="http://schemas.openxmlformats.org/spreadsheetml/2006/main">
  <authors>
    <author>Klousia, John</author>
    <author>Jerry Makris</author>
    <author>mangatadm</author>
    <author>Payne, Connor</author>
  </authors>
  <commentList>
    <comment ref="A9" authorId="0">
      <text>
        <r>
          <rPr>
            <sz val="8"/>
            <rFont val="Tahoma"/>
            <family val="2"/>
          </rPr>
          <t xml:space="preserve">Select the appropriate button to add Personnel. Combine similar types by increasing the Quantity of personnel for that type. If you are requesting multiple types of Personnel, complete the first selection, then click on the appropriate button to select another type of Personnel.  Sworn Officers will be limited to Entry level salaries and corresponding fringe benefits.  Meth/ Opioid Coordinators should be based on a reasonable cost for salaries and benefits.  Enter the number of positions per type selected.  All Personnel requests must be for Full-Time employees.  Enter the established rate of pay for year one for the type of personnel selected. Enter the established rate of pay for sworn officer positions for year two through year five using reasonable increases for each year. Sworn officer positions are for a 5 year period. Civilian meth and opioid coordinators are for a 3 year period.  Compensation paid to employees engaged in grant activities must be consistent with what is paid for similar work within the applicant organization.  Annual salary should be based on a workload of 40 hours per week.  The one year retention period applies to Sworn Officer positions only.  A description of each position selected must be given in the Narrative box for this section, along with hourly rate calculations.
</t>
        </r>
      </text>
    </comment>
    <comment ref="A11" authorId="0">
      <text>
        <r>
          <rPr>
            <sz val="8"/>
            <rFont val="Tahoma"/>
            <family val="2"/>
          </rPr>
          <t xml:space="preserve">Select the appropriate button to add Personnel. Combine similar types by increasing the Quantity of personnel for that type. If you are requesting multiple types of Personnel, complete the first selection, then click on the appropriate button to select another type of Personnel.  Sworn Officers will be limited to Entry level salaries and corresponding fringe benefits.  Meth Coordinators should be based on a reasonable cost for salary and benefits.  Enter the number of positions per type selected.  All Personnel requests must be for Full-Time employees.  Enter the established rate of pay for year one for the type of personnel selected. Enter the estimated rate of pay for year two and year three using reasonable increases for each year.  Compensation paid to employees engaged in grant activities must be consistent with what is paid for similar work within the applicant organization.  Annual salary should be based on a workload of 40 hours per week.  The one year retention period applies to Sworn Officer positions only.  A description of each position selected must be given in the Narrative box for this section, along with hourly rate calculations.
</t>
        </r>
      </text>
    </comment>
    <comment ref="E14" authorId="1">
      <text>
        <r>
          <rPr>
            <sz val="8"/>
            <rFont val="Tahoma"/>
            <family val="2"/>
          </rPr>
          <t>Enter the total number of positions for type.</t>
        </r>
      </text>
    </comment>
    <comment ref="K14" authorId="0">
      <text>
        <r>
          <rPr>
            <sz val="8"/>
            <rFont val="Tahoma"/>
            <family val="2"/>
          </rPr>
          <t>Enter the employee’s yearly salary rate. If salary costs change over multiple years use the average salary for the position type.</t>
        </r>
      </text>
    </comment>
    <comment ref="M14" authorId="0">
      <text>
        <r>
          <rPr>
            <sz val="8"/>
            <rFont val="Tahoma"/>
            <family val="2"/>
          </rPr>
          <t xml:space="preserve">The number of years the employee will be working on the project. This column should be the total calendar time. The employee’s actual allocation/availability should be reflected in the “%” column.
</t>
        </r>
      </text>
    </comment>
    <comment ref="O14" authorId="0">
      <text>
        <r>
          <rPr>
            <sz val="8"/>
            <rFont val="Tahoma"/>
            <family val="2"/>
          </rPr>
          <t xml:space="preserve">The percentage the individual will be working on the proposed project. If the employee is full-time enter 100%.
</t>
        </r>
      </text>
    </comment>
    <comment ref="P14" authorId="0">
      <text>
        <r>
          <rPr>
            <sz val="8"/>
            <rFont val="Tahoma"/>
            <family val="2"/>
          </rPr>
          <t xml:space="preserve">Total cost is the calculated value of the data provided and should match the total amount to be paid to this employee over the life of the program. 
</t>
        </r>
        <r>
          <rPr>
            <b/>
            <sz val="8"/>
            <rFont val="Tahoma"/>
            <family val="2"/>
          </rPr>
          <t>Total Cost = # of Positions x Salary x Time Worked x %</t>
        </r>
        <r>
          <rPr>
            <sz val="8"/>
            <rFont val="Tahoma"/>
            <family val="2"/>
          </rPr>
          <t xml:space="preserve">
</t>
        </r>
      </text>
    </comment>
    <comment ref="Q14"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R14" authorId="2">
      <text>
        <r>
          <rPr>
            <sz val="9"/>
            <rFont val="Tahoma"/>
            <family val="2"/>
          </rPr>
          <t xml:space="preserve">The amount requested from the sponsoring Program Office.
</t>
        </r>
      </text>
    </comment>
    <comment ref="A17" authorId="0">
      <text>
        <r>
          <rPr>
            <sz val="8"/>
            <rFont val="Tahoma"/>
            <family val="2"/>
          </rPr>
          <t>Fringe Benefits should be based on actual known costs or an approved negotiated rate by a Federal agency, and must be available to all employees of the agency. The costs listed here are the agency’s matching portion of the allowable benefits as determined by the awarding agency.  Each line item will be calculated by entering the percentage of Annual Salary per year.  Vacation and Sick Leave should not be requested if your agency allows for accrual of hours for Vacation and Sick Leave as a part of the annual salary.  If your agency has requested more than one allowable fringe benefit that does not have a dedicated line item, you must enter the combined costs on the “Other” line item and provide details in the Narrative section about each benefit separately.  Use the Narrative section to explain how each item is calculated and identify any benefits that are exempt.</t>
        </r>
      </text>
    </comment>
    <comment ref="F20" authorId="1">
      <text>
        <r>
          <rPr>
            <sz val="8"/>
            <rFont val="Tahoma"/>
            <family val="2"/>
          </rPr>
          <t>Enter the cost base for each employee listed in section “A. Personnel” that will receive fringe benefits as part of working on this grant. The salary value may be the Total Cost value calculated for the specific employee.</t>
        </r>
      </text>
    </comment>
    <comment ref="K20" authorId="0">
      <text>
        <r>
          <rPr>
            <sz val="8"/>
            <rFont val="Tahoma"/>
            <family val="2"/>
          </rPr>
          <t xml:space="preserve">Enter the percentage of the employee’s salary that is paid as fringe benefits.
</t>
        </r>
      </text>
    </comment>
    <comment ref="P20" authorId="0">
      <text>
        <r>
          <rPr>
            <sz val="8"/>
            <rFont val="Tahoma"/>
            <family val="2"/>
          </rPr>
          <t>Total cost is the calculated value of the data provided and should match the total amount to be paid to this employee as fringe benefits over the life of the sponsored program.</t>
        </r>
      </text>
    </comment>
    <comment ref="Q20"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R20" authorId="2">
      <text>
        <r>
          <rPr>
            <sz val="9"/>
            <rFont val="Tahoma"/>
            <family val="2"/>
          </rPr>
          <t xml:space="preserve">The amount requested from the sponsoring Program Office.
</t>
        </r>
      </text>
    </comment>
    <comment ref="A26" authorId="3">
      <text>
        <r>
          <rPr>
            <b/>
            <sz val="9"/>
            <rFont val="Tahoma"/>
            <family val="2"/>
          </rPr>
          <t>Do not enter an amount here if your agency allows for accrual of hours to use as Vacation.  Please select Yes or No to the question above that asks “Does Salary include Vacation Time?”</t>
        </r>
      </text>
    </comment>
    <comment ref="A27" authorId="3">
      <text>
        <r>
          <rPr>
            <b/>
            <sz val="9"/>
            <rFont val="Tahoma"/>
            <family val="2"/>
          </rPr>
          <t>Do not enter an amount here if your agency allows for accrual of hours to use as Sick Leave.  Please select Yes or No to the question above that asks; “Does Salary include Sick Leave?”</t>
        </r>
      </text>
    </comment>
    <comment ref="A33" authorId="0">
      <text>
        <r>
          <rPr>
            <sz val="8"/>
            <rFont val="Tahoma"/>
            <family val="2"/>
          </rPr>
          <t xml:space="preserve">Provide a description for each of the allowable positions that you have requested above and indicate how each position relates to the goals and objectives of this award.  Provide the basis for the annual salary listed above and the calculations used to determine the corresponding fringe benefits for each position.  If you have any items in the “Other” cost line item, please list the name and cost for each item separately here in the narrative.  
</t>
        </r>
      </text>
    </comment>
    <comment ref="A46" authorId="0">
      <text>
        <r>
          <rPr>
            <sz val="8"/>
            <rFont val="Tahoma"/>
            <family val="2"/>
          </rPr>
          <t>Itemize allowable travel expenses of staff personnel. Click on the “Add Travel Expense” button for each unique Training event requested.  Enter the appropriate information in the boxes for “Event Title”, “Location” (if currently unknown, list as TBD), and “Item Narrative”.  In the Item Narrative field, describe the purpose of each travel expenditure in reference to the project objectives, and show the basis of computation (e.g., six people to 3-day training at $X airfare, $X lodging, $X subsistence). The bigger narrative box for this category will be greyed out or disabled. Please note you will include your item description/budget narrative information in the Item Narrative field.  Enter the cost for each line item (e.g., Lodging, Transportation, etc.) based on total costs for one staff member.  Enter the number of trainees that will attend in the box labeled “# of Staff”.  Applicants must budget travel costs for attendance at the following DOJ training: one DOJ CTAS orientation meeting for two people (for budgeting purposes, please use Washington, D.C., as the location for this meeting). Indicate whether applicant's formal written travel policy or the Federal Travel Regulations are followed. All requested information must be included in the budget detail worksheet and budget narrative.  
Note: Travel expenses for consultants should be included in the “Consultant Travel” data fields under the “Subawards (Subgrants)/Procurement Contracts” category.  
All training requests listed above should have a corresponding explanation in the narrative field of how they relate to the goals and objectives of this award, as well as a detailed breakdown of the travel costs and how they were calculated.  Please indicate whether applicant's formal written travel policy or the Federal Travel Regulations are followed.</t>
        </r>
      </text>
    </comment>
    <comment ref="R49" authorId="2">
      <text>
        <r>
          <rPr>
            <sz val="9"/>
            <rFont val="Tahoma"/>
            <family val="2"/>
          </rPr>
          <t xml:space="preserve">The amount requested from the sponsoring Program Office.
</t>
        </r>
      </text>
    </comment>
    <comment ref="H52" authorId="3">
      <text>
        <r>
          <rPr>
            <b/>
            <sz val="9"/>
            <rFont val="Tahoma"/>
            <family val="2"/>
          </rPr>
          <t>Combine all costs for Transportation together (air, parking, tolls, etc). Enter total cost per individual staff.</t>
        </r>
        <r>
          <rPr>
            <sz val="9"/>
            <rFont val="Tahoma"/>
            <family val="2"/>
          </rPr>
          <t xml:space="preserve">
</t>
        </r>
      </text>
    </comment>
    <comment ref="H53" authorId="3">
      <text>
        <r>
          <rPr>
            <b/>
            <sz val="9"/>
            <rFont val="Tahoma"/>
            <family val="2"/>
          </rPr>
          <t xml:space="preserve">Combine total cost for all nights for individual staff (account for shared rooms) </t>
        </r>
      </text>
    </comment>
    <comment ref="H54" authorId="3">
      <text>
        <r>
          <rPr>
            <b/>
            <sz val="9"/>
            <rFont val="Tahoma"/>
            <family val="2"/>
          </rPr>
          <t>GSA rates allow for 75% of first and last travel days</t>
        </r>
      </text>
    </comment>
    <comment ref="A62" authorId="0">
      <text>
        <r>
          <rPr>
            <sz val="8"/>
            <rFont val="Tahoma"/>
            <family val="2"/>
          </rPr>
          <t>List the requested items here that your agency will treat as Capital expenditures based on the Capitalization policy that your agency is currently implementing.  Provide a detailed description of each item in the narrative field and identify if the item will be included in the direct cost base for the purpose of recovering indirect costs.  Also, explain how the equipment is necessary for the success of the project, and describe the procurement method to be used.  All requested information must be included in the budget worksheet and the Item Narrative field. The bigger narrative box for this category will be greyed out or disabled. Please note you will include your item description/budget narrative information in the Item Narrative field.  Expendable items should be included in the "Supplies" category.
Refer to the Allowable costs list for guidance.  Provide a detailed description of each item, and identify if the item will be included in the direct cost base for the purpose of recovering indirect costs.  Also, explain how the equipment is necessary for the success of the project.  Like items should be combined on one line item and described in greater detail in the narrative field (e.g., Vehicle &amp; Accessory package should be combined as one cost, and the description of each provided in the narrative).</t>
        </r>
      </text>
    </comment>
    <comment ref="J65" authorId="1">
      <text>
        <r>
          <rPr>
            <sz val="8"/>
            <rFont val="Tahoma"/>
            <family val="2"/>
          </rPr>
          <t>Enter the total number of items to be purchased.</t>
        </r>
      </text>
    </comment>
    <comment ref="M65" authorId="0">
      <text>
        <r>
          <rPr>
            <sz val="8"/>
            <rFont val="Tahoma"/>
            <family val="2"/>
          </rPr>
          <t xml:space="preserve">Enter the cost of each equipment item.
</t>
        </r>
      </text>
    </comment>
    <comment ref="P65" authorId="0">
      <text>
        <r>
          <rPr>
            <sz val="8"/>
            <rFont val="Tahoma"/>
            <family val="2"/>
          </rPr>
          <t xml:space="preserve">Total cost is the calculated value of the data provided and should match the total amount to be paid for equipment item. 
</t>
        </r>
        <r>
          <rPr>
            <b/>
            <sz val="8"/>
            <rFont val="Tahoma"/>
            <family val="2"/>
          </rPr>
          <t>Total Cost = # of Items x Cost</t>
        </r>
        <r>
          <rPr>
            <sz val="8"/>
            <rFont val="Tahoma"/>
            <family val="2"/>
          </rPr>
          <t xml:space="preserve">
</t>
        </r>
      </text>
    </comment>
    <comment ref="Q65"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R65" authorId="2">
      <text>
        <r>
          <rPr>
            <sz val="9"/>
            <rFont val="Tahoma"/>
            <family val="2"/>
          </rPr>
          <t xml:space="preserve">The amount requested from the sponsoring Program Office.
</t>
        </r>
      </text>
    </comment>
    <comment ref="A76" authorId="0">
      <text>
        <r>
          <rPr>
            <sz val="8"/>
            <rFont val="Tahoma"/>
            <family val="2"/>
          </rPr>
          <t xml:space="preserve">List the requested items here that your agency will expense or consume during the course of the project.  Include any expendable equipment items costing less than $5,000 (such as books, hand held radios) here.  Provide a detailed description of each item in the narrative field and explain how these supplies are necessary for the success of the project. 
Refer to the Allowable costs list for guidance.  Generally, supplies include any materials that are expendable or consumed during the course of the project.  Include any expendable equipment items costing less than $5,000 here.  Explain how each item requested is necessary for the success of the project goals and objectives.  Combine like items of same cost on one line item.  Cost of Uniforms can be combined if you provide an itemized list in the narrative field or separate attachment.  All requested information must be included in the budget  worksheet and the Item Narrative field. The bigger narrative box for this category will be greyed out or disabled. Please note you will include your item description/budget narrative information in the Item Narrative field. </t>
        </r>
      </text>
    </comment>
    <comment ref="J79" authorId="1">
      <text>
        <r>
          <rPr>
            <sz val="8"/>
            <rFont val="Tahoma"/>
            <family val="2"/>
          </rPr>
          <t xml:space="preserve">Enter the total number of items to be purchased.
</t>
        </r>
      </text>
    </comment>
    <comment ref="R79" authorId="2">
      <text>
        <r>
          <rPr>
            <sz val="9"/>
            <rFont val="Tahoma"/>
            <family val="2"/>
          </rPr>
          <t xml:space="preserve">The amount requested from the sponsoring Program Office.
</t>
        </r>
      </text>
    </comment>
    <comment ref="A89" authorId="0">
      <text>
        <r>
          <rPr>
            <sz val="8"/>
            <rFont val="Tahoma"/>
            <family val="2"/>
          </rPr>
          <t xml:space="preserve">Provide a description of the construction project and an estimate of the costs.  Construction costs are only allowed for Purpose Area #4. Minor repairs or renovations may be allowable in other Purpose Areas and should be classified in the “Other” category.  Consult with the program office before budgeting funds in this category.  All requested information must be included in the budget detail worksheet and  budget narrative. </t>
        </r>
      </text>
    </comment>
    <comment ref="A92" authorId="0">
      <text>
        <r>
          <rPr>
            <b/>
            <sz val="8"/>
            <rFont val="Tahoma"/>
            <family val="2"/>
          </rPr>
          <t>Procurement contracts (see “Contract” definition at 2 CFR 200.22):</t>
        </r>
        <r>
          <rPr>
            <sz val="8"/>
            <rFont val="Tahoma"/>
            <family val="2"/>
          </rPr>
          <t xml:space="preserve">  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$250,000).  Consultant Fees: For each consultant enter the name, if known, service to be provided, hourly or daily fee (8-hour day), and estimated time on the project.  Consultant fees in excess of the DOJ grant-making component’s maximum rate for an 8-hour day (currently $650).  All requested information must be included in the budget detail worksheet and budget narrative.
</t>
        </r>
        <r>
          <rPr>
            <b/>
            <sz val="8"/>
            <rFont val="Tahoma"/>
            <family val="2"/>
          </rPr>
          <t>Subawards (see “Subaward” definition at 2 CFR 200.92):</t>
        </r>
        <r>
          <rPr>
            <sz val="8"/>
            <rFont val="Tahoma"/>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(Subgrants)/Procurement Contracts by including the label “(subaward)” with each subaward entry.
</t>
        </r>
      </text>
    </comment>
    <comment ref="P97" authorId="0">
      <text>
        <r>
          <rPr>
            <sz val="8"/>
            <rFont val="Tahoma"/>
            <family val="2"/>
          </rPr>
          <t>Total cost is the value or cost of the procurement contract (or consultant) or of the subaward, as applicable.</t>
        </r>
      </text>
    </comment>
    <comment ref="Q97"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R97" authorId="2">
      <text>
        <r>
          <rPr>
            <sz val="9"/>
            <rFont val="Tahoma"/>
            <family val="2"/>
          </rPr>
          <t xml:space="preserve">The amount requested from the sponsoring Program Office.
</t>
        </r>
      </text>
    </comment>
    <comment ref="P109" authorId="0">
      <text>
        <r>
          <rPr>
            <sz val="8"/>
            <rFont val="Tahoma"/>
            <family val="2"/>
          </rPr>
          <t xml:space="preserve">Total cost is the value or cost of the procurement contract (or consultant) or of the subaward, as applicable.
</t>
        </r>
      </text>
    </comment>
    <comment ref="Q109"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R109" authorId="2">
      <text>
        <r>
          <rPr>
            <sz val="9"/>
            <rFont val="Tahoma"/>
            <family val="2"/>
          </rPr>
          <t xml:space="preserve">The amount requested from the sponsoring Program Office.
</t>
        </r>
      </text>
    </comment>
    <comment ref="R121" authorId="2">
      <text>
        <r>
          <rPr>
            <sz val="9"/>
            <rFont val="Tahoma"/>
            <family val="2"/>
          </rPr>
          <t xml:space="preserve">The amount requested from the sponsoring Program Office.
</t>
        </r>
      </text>
    </comment>
    <comment ref="P136" authorId="0">
      <text>
        <r>
          <rPr>
            <sz val="8"/>
            <rFont val="Tahoma"/>
            <family val="2"/>
          </rPr>
          <t>Total cost is the value or cost of the procurement contract (or consultant) or of the subaward, as applicable.</t>
        </r>
      </text>
    </comment>
    <comment ref="Q136"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R136" authorId="2">
      <text>
        <r>
          <rPr>
            <sz val="9"/>
            <rFont val="Tahoma"/>
            <family val="2"/>
          </rPr>
          <t xml:space="preserve">The amount requested from the sponsoring Program Office.
</t>
        </r>
      </text>
    </comment>
    <comment ref="A144"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147" authorId="0">
      <text>
        <r>
          <rPr>
            <sz val="8"/>
            <rFont val="Tahoma"/>
            <family val="2"/>
          </rPr>
          <t xml:space="preserve">Refer to the Allowable costs list for guidance.  List the requested items here that do not fit the description of any other category.  As an example, Background Investigations will be listed here.  Provide a detailed description of each item in the narrative field and explain how each item is necessary for the success of the project.  All requested information must be included in the budget worksheet and the Item Narrative field. The bigger narrative box for this category will be greyed out or disabled. Please note you will include your item description/budget narrative information in the Item Narrative field. 
Refer to the Allowable costs list for guidance.  Provide item description and explain how each item requested is necessary for the success of the project goals and objectives.  All requested information must be included in the budget worksheet and the Item Narrative field. The bigger narrative box for this category will be greyed out or disabled. Please note you will include your item description/budget narrative information in the Item Narrative field. </t>
        </r>
      </text>
    </comment>
    <comment ref="P150" authorId="0">
      <text>
        <r>
          <rPr>
            <sz val="8"/>
            <rFont val="Tahoma"/>
            <family val="2"/>
          </rPr>
          <t>Total cost is the value or cost of the other cost.</t>
        </r>
      </text>
    </comment>
    <comment ref="R150" authorId="2">
      <text>
        <r>
          <rPr>
            <sz val="9"/>
            <rFont val="Tahoma"/>
            <family val="2"/>
          </rPr>
          <t xml:space="preserve">The amount requested from the sponsoring Program Office.
</t>
        </r>
      </text>
    </comment>
    <comment ref="A159" authorId="0">
      <text>
        <r>
          <rPr>
            <sz val="8"/>
            <rFont val="Tahoma"/>
            <family val="2"/>
          </rPr>
          <t xml:space="preserve">Funding requests for indirect costs are only allowable if the applicant has a current federally approved indirect cost rate. 
If the rate agreement is current at the time of application, attach a copy of the fully-executed and approved Indirect Cost Negotiation Agreement to the application. 
If the rate agreement is expired at the time of application, then the applicant should be able to demonstrate that negotiations with the Interior Business Center for a current rate are in progress. Attach a copy of the expired fully-executed and approved Indirect Cost Negotiation Agreement to the application, and the approved amount of indirect cost will be calculated and placed on hold until a current fully-executed and approved Indirect Cost Negotiation Agreement is submitted to the awarding agency.
Applicants that do not have an approved rate may request one through the Interior Business Center, which will review all documentation and approve a rate for the applicant organization, or, if the applicant’s accounting system permits, costs may be allocated in the direct cost categories. (Applicant Indian tribal governments, in particular, should review Appendix VII to Part 200—States and Local Government and Indian Tribe Indirect Cost Proposals regarding submission and documentation of indirect cost proposals.) 
Non-Federal entities that have never received a federally-approved indirect cost rate may elect to charge a de minimis rate of 10% of modified total direct costs (MTDC), as described in 2 C.F.R. 200.414(f), which may be used indefinitely. (See paragraph D.1.b. in Appendix VII to Part 200—States and Local Government and Indian Tribe Indirect Cost Proposals for a description of entities that may not be eligible to elect to use the “de minimis” rate.)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
As a condition of the fully-executed and approved Indirect Cost Negotiation Agreement, the applicant must apply the approved rate to the appropriate distribution base as listed in Section I: “Rate”, of the Agreement. It is suggested that the applicant use the narrative portion of the Indirect Costs category on the budget detail worksheet to provide details regarding the applicant’s level of capitalization for equipment and also provide a list of requested budget items that will be applied to the indirect cost distribution base.
</t>
        </r>
      </text>
    </comment>
    <comment ref="L162" authorId="1">
      <text>
        <r>
          <rPr>
            <sz val="8"/>
            <rFont val="Tahoma"/>
            <family val="2"/>
          </rPr>
          <t>“Base” means the total amount of all eligible direct costs being requested in this award.  Your Indirect Cost Negotiation agreement will indicate the type of Base that you have been approved for.  The eligible Base will be multiplied by the Rate to determine the amount of indirect costs that can be recovered.</t>
        </r>
      </text>
    </comment>
    <comment ref="N162" authorId="0">
      <text>
        <r>
          <rPr>
            <sz val="8"/>
            <rFont val="Tahoma"/>
            <family val="2"/>
          </rPr>
          <t xml:space="preserve">Enter the approved rate as reflected on your most current fully executed and approved Indirect Cost Negotiation Agreement.
</t>
        </r>
      </text>
    </comment>
    <comment ref="R162" authorId="2">
      <text>
        <r>
          <rPr>
            <sz val="9"/>
            <rFont val="Tahoma"/>
            <family val="2"/>
          </rPr>
          <t xml:space="preserve">The amount requested from the sponsoring Program Office.
</t>
        </r>
      </text>
    </comment>
    <comment ref="A168" authorId="0">
      <text>
        <r>
          <rPr>
            <sz val="8"/>
            <rFont val="Tahoma"/>
            <family val="2"/>
          </rPr>
          <t>If indirect costs are requested, a copy of the current approved Indirect Cost Negotiation Agreement must be attached to this application. 
If the rate agreement is expired at the time of application,  attach a copy of the expired fully-executed and approved Indirect Cost Negotiation Agreement to the application, and the approved amount of indirect costs will be calculated and placed on hold until a current fully-executed and approved Indirect Cost Negotiation Agreement is submitted to the awarding agency.
List each item that will be applied to the indirect cost distribution base.</t>
        </r>
      </text>
    </comment>
  </commentList>
</comments>
</file>

<file path=xl/comments4.xml><?xml version="1.0" encoding="utf-8"?>
<comments xmlns="http://schemas.openxmlformats.org/spreadsheetml/2006/main">
  <authors>
    <author>Klousia, John</author>
    <author>Jerry Makris</author>
    <author>mangatadm</author>
  </authors>
  <commentList>
    <comment ref="A9" authorId="0">
      <text>
        <r>
          <rPr>
            <sz val="8"/>
            <rFont val="Tahoma"/>
            <family val="2"/>
          </rPr>
          <t xml:space="preserve">List each position by title and name of employee, if available. Show the annual salary rate and the percentage of time to be devoted to the project. Compensation paid for employees engaged in grant avtivities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r>
      </text>
    </comment>
    <comment ref="C12" authorId="1">
      <text>
        <r>
          <rPr>
            <sz val="8"/>
            <rFont val="Tahoma"/>
            <family val="2"/>
          </rPr>
          <t>Enter the total number of positions for type.</t>
        </r>
      </text>
    </comment>
    <comment ref="D12" authorId="0">
      <text>
        <r>
          <rPr>
            <sz val="8"/>
            <rFont val="Tahoma"/>
            <family val="2"/>
          </rPr>
          <t xml:space="preserve">Enter the employee’s salary. This value can be entered as hourly, daily, weekly or yearly rates. </t>
        </r>
      </text>
    </comment>
    <comment ref="E12" authorId="0">
      <text>
        <r>
          <rPr>
            <sz val="8"/>
            <rFont val="Tahoma"/>
            <family val="2"/>
          </rPr>
          <t xml:space="preserve">Enter the rate classification for this employee’s salary. Possible values are “hourly, daily, weekly, yearly.” This column is not used by the calculation and is only for annotative purposes.
</t>
        </r>
      </text>
    </comment>
    <comment ref="F12" authorId="0">
      <text>
        <r>
          <rPr>
            <sz val="8"/>
            <rFont val="Tahoma"/>
            <family val="2"/>
          </rPr>
          <t xml:space="preserve">Enter the number of hours, days, weeks, or years the employee will be working on the project. This column should be the total calendar time. The employee’s actual allocation/availability should be reflected in the “%” column.
</t>
        </r>
      </text>
    </comment>
    <comment ref="H12" authorId="0">
      <text>
        <r>
          <rPr>
            <sz val="8"/>
            <rFont val="Tahoma"/>
            <family val="2"/>
          </rPr>
          <t xml:space="preserve">Enter the percentage the individual will be working on the proposed project. If the employee is full-time enter 100%.
</t>
        </r>
      </text>
    </comment>
    <comment ref="I12" authorId="0">
      <text>
        <r>
          <rPr>
            <sz val="8"/>
            <rFont val="Tahoma"/>
            <family val="2"/>
          </rPr>
          <t xml:space="preserve">Total cost is the calculated value of the data provided and should match the total amount to be paid to this employee over the life of the program. 
 </t>
        </r>
        <r>
          <rPr>
            <b/>
            <sz val="8"/>
            <rFont val="Tahoma"/>
            <family val="2"/>
          </rPr>
          <t>Total Cost = Salary x Time Worked x %</t>
        </r>
        <r>
          <rPr>
            <sz val="8"/>
            <rFont val="Tahoma"/>
            <family val="2"/>
          </rPr>
          <t xml:space="preserve">
</t>
        </r>
      </text>
    </comment>
    <comment ref="J12"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12" authorId="2">
      <text>
        <r>
          <rPr>
            <sz val="9"/>
            <rFont val="Tahoma"/>
            <family val="2"/>
          </rPr>
          <t xml:space="preserve">The amount requested from the sponsoring Program Office.
</t>
        </r>
      </text>
    </comment>
    <comment ref="A17"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20" authorId="0">
      <text>
        <r>
          <rPr>
            <sz val="8"/>
            <rFont val="Tahoma"/>
            <family val="2"/>
          </rPr>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r>
      </text>
    </comment>
    <comment ref="D23" authorId="0">
      <text>
        <r>
          <rPr>
            <sz val="8"/>
            <rFont val="Tahoma"/>
            <family val="2"/>
          </rPr>
          <t xml:space="preserve">Enter the cost base for each employee listed in section “A. Personnel” that will receive fringe benefits as part of working on this grant. The salary value may be the Total Cost value calculated for the specific employee.
</t>
        </r>
      </text>
    </comment>
    <comment ref="F23" authorId="0">
      <text>
        <r>
          <rPr>
            <sz val="8"/>
            <rFont val="Tahoma"/>
            <family val="2"/>
          </rPr>
          <t xml:space="preserve">Enter the percentage of the employee’s salary that is paid as fringe benefits.
</t>
        </r>
      </text>
    </comment>
    <comment ref="I23" authorId="0">
      <text>
        <r>
          <rPr>
            <sz val="8"/>
            <rFont val="Tahoma"/>
            <family val="2"/>
          </rPr>
          <t>Total cost is the calculated value of the data provided and should match the total amount to be paid to this employee as fringe benefits over the life of the sponsored program.</t>
        </r>
      </text>
    </comment>
    <comment ref="J23"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23" authorId="2">
      <text>
        <r>
          <rPr>
            <sz val="9"/>
            <rFont val="Tahoma"/>
            <family val="2"/>
          </rPr>
          <t xml:space="preserve">The amount requested from the sponsoring Program Office.
</t>
        </r>
      </text>
    </comment>
    <comment ref="A28"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31" authorId="0">
      <text>
        <r>
          <rPr>
            <sz val="8"/>
            <rFont val="Tahoma"/>
            <family val="2"/>
          </rP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t>
        </r>
        <r>
          <rPr>
            <b/>
            <sz val="8"/>
            <rFont val="Tahoma"/>
            <family val="2"/>
          </rPr>
          <t>Note:</t>
        </r>
        <r>
          <rPr>
            <sz val="8"/>
            <rFont val="Tahoma"/>
            <family val="2"/>
          </rPr>
          <t xml:space="preserve"> Travel expenses for consultants should be included in the “Consultant Travel” data fields under the “Subawards (Subgrants)/Procurement Contracts” category. For each Purpose Area applied for, the budget should include the estimated cost for travel and accommodations for two staff to attend two three-day long meetings, with one in Washington D.C. and one in their region, with the exception of Purpose Area 1, which should budget for one meeting in Washington D.C, and Purpose Areas 6 and 7, which should budget for 3 meetings within a 3 year period, with 2 in Washington D.C, and 1 within their region. All requested information must be included in the budget detail worksheet and budget narrative.</t>
        </r>
      </text>
    </comment>
    <comment ref="F34" authorId="0">
      <text>
        <r>
          <rPr>
            <sz val="8"/>
            <rFont val="Tahoma"/>
            <family val="2"/>
          </rPr>
          <t xml:space="preserve">Enter the cost of the travel item. For example, the total cost of a single round trip airline ticket, the reimbursement cost of a mile of car travel, or the per night cost of a hotel stay.
</t>
        </r>
      </text>
    </comment>
    <comment ref="G34" authorId="0">
      <text>
        <r>
          <rPr>
            <sz val="8"/>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34" authorId="0">
      <text>
        <r>
          <rPr>
            <sz val="8"/>
            <rFont val="Tahoma"/>
            <family val="2"/>
          </rPr>
          <t xml:space="preserve">Enter the number of staff that will be claiming travel expenses. For example, the number of employees staying in a hotel, or the number of employees being reimbursed for car travel.
</t>
        </r>
      </text>
    </comment>
    <comment ref="I34" authorId="0">
      <text>
        <r>
          <rPr>
            <sz val="8"/>
            <rFont val="Tahoma"/>
            <family val="2"/>
          </rPr>
          <t xml:space="preserve">Total cost is the calculated value of the data provided and should match the total amount to be paid for travel reimbursement. 
</t>
        </r>
        <r>
          <rPr>
            <b/>
            <sz val="8"/>
            <rFont val="Tahoma"/>
            <family val="2"/>
          </rPr>
          <t xml:space="preserve"> Total Cost = Cost x Duration or Distance x # of Staff
</t>
        </r>
        <r>
          <rPr>
            <sz val="8"/>
            <rFont val="Tahoma"/>
            <family val="2"/>
          </rPr>
          <t xml:space="preserve">
 </t>
        </r>
      </text>
    </comment>
    <comment ref="J34"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34" authorId="2">
      <text>
        <r>
          <rPr>
            <sz val="9"/>
            <rFont val="Tahoma"/>
            <family val="2"/>
          </rPr>
          <t xml:space="preserve">The amount requested from the sponsoring Program Office.
</t>
        </r>
      </text>
    </comment>
    <comment ref="A39"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42" authorId="0">
      <text>
        <r>
          <rPr>
            <sz val="8"/>
            <rFont val="Tahoma"/>
            <family val="2"/>
          </rPr>
          <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 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text>
    </comment>
    <comment ref="D45" authorId="0">
      <text>
        <r>
          <rPr>
            <sz val="8"/>
            <rFont val="Tahoma"/>
            <family val="2"/>
          </rPr>
          <t xml:space="preserve">Enter the total number of items to be purchased.
</t>
        </r>
      </text>
    </comment>
    <comment ref="F45" authorId="0">
      <text>
        <r>
          <rPr>
            <sz val="8"/>
            <rFont val="Tahoma"/>
            <family val="2"/>
          </rPr>
          <t xml:space="preserve">Enter the cost of each equipment item.
</t>
        </r>
      </text>
    </comment>
    <comment ref="I45" authorId="0">
      <text>
        <r>
          <rPr>
            <sz val="8"/>
            <rFont val="Tahoma"/>
            <family val="2"/>
          </rPr>
          <t xml:space="preserve">Total cost is the calculated value of the data provided and should match the total amount to be paid for equipment item. 
</t>
        </r>
        <r>
          <rPr>
            <b/>
            <sz val="8"/>
            <rFont val="Tahoma"/>
            <family val="2"/>
          </rPr>
          <t>Total Cost = # of Items x Cost</t>
        </r>
        <r>
          <rPr>
            <sz val="8"/>
            <rFont val="Tahoma"/>
            <family val="2"/>
          </rPr>
          <t xml:space="preserve">
</t>
        </r>
      </text>
    </comment>
    <comment ref="J45"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45" authorId="2">
      <text>
        <r>
          <rPr>
            <sz val="9"/>
            <rFont val="Tahoma"/>
            <family val="2"/>
          </rPr>
          <t xml:space="preserve">The amount requested from the sponsoring Program Office.
</t>
        </r>
      </text>
    </comment>
    <comment ref="A50"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53" authorId="0">
      <text>
        <r>
          <rPr>
            <sz val="8"/>
            <rFont val="Tahoma"/>
            <family val="2"/>
          </rPr>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r>
      </text>
    </comment>
    <comment ref="D56" authorId="0">
      <text>
        <r>
          <rPr>
            <sz val="8"/>
            <rFont val="Tahoma"/>
            <family val="2"/>
          </rPr>
          <t xml:space="preserve">Enter the total number of items to be purchased.
</t>
        </r>
      </text>
    </comment>
    <comment ref="F56" authorId="0">
      <text>
        <r>
          <rPr>
            <sz val="8"/>
            <rFont val="Tahoma"/>
            <family val="2"/>
          </rPr>
          <t xml:space="preserve">Enter the cost of each supply item, for example, $11 for printer ink or $110 for office supplies.
</t>
        </r>
      </text>
    </comment>
    <comment ref="I56" authorId="0">
      <text>
        <r>
          <rPr>
            <sz val="8"/>
            <rFont val="Tahoma"/>
            <family val="2"/>
          </rPr>
          <t xml:space="preserve">Total cost is the calculated value of the data provided and should match the total amount to be paid for supply item. 
</t>
        </r>
        <r>
          <rPr>
            <b/>
            <sz val="8"/>
            <rFont val="Tahoma"/>
            <family val="2"/>
          </rPr>
          <t>Total Cost = # of Items x Cost</t>
        </r>
        <r>
          <rPr>
            <sz val="8"/>
            <rFont val="Tahoma"/>
            <family val="2"/>
          </rPr>
          <t xml:space="preserve">
</t>
        </r>
      </text>
    </comment>
    <comment ref="J56"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56" authorId="2">
      <text>
        <r>
          <rPr>
            <sz val="9"/>
            <rFont val="Tahoma"/>
            <family val="2"/>
          </rPr>
          <t xml:space="preserve">The amount requested from the sponsoring Program Office.
</t>
        </r>
      </text>
    </comment>
    <comment ref="A61"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64" authorId="0">
      <text>
        <r>
          <rPr>
            <sz val="8"/>
            <rFont val="Tahoma"/>
            <family val="2"/>
          </rPr>
          <t xml:space="preserve">Provide a description of the construction project and an estimate of the costs.  Construction costs are only allowed for Purpose Area #4. Minor repairs or renovations may be allowable in other Purpose Areas and should be classified in the “Other” category.  Consult with the program office before budgeting funds in this category.  All requested information must be included in the budget detail worksheet and  budget narrative.  </t>
        </r>
      </text>
    </comment>
    <comment ref="A67" authorId="0">
      <text>
        <r>
          <rPr>
            <sz val="8"/>
            <rFont val="Tahoma"/>
            <family val="2"/>
          </rPr>
          <t>Construction costs are not permitted by this Purpose Area.</t>
        </r>
      </text>
    </comment>
    <comment ref="D67" authorId="0">
      <text>
        <r>
          <rPr>
            <sz val="8"/>
            <rFont val="Tahoma"/>
            <family val="2"/>
          </rPr>
          <t xml:space="preserve">Enter the total number of items to be purchased.
</t>
        </r>
      </text>
    </comment>
    <comment ref="F67" authorId="0">
      <text>
        <r>
          <rPr>
            <sz val="8"/>
            <rFont val="Tahoma"/>
            <family val="2"/>
          </rPr>
          <t xml:space="preserve">Enter the cost of each construction task.
</t>
        </r>
      </text>
    </comment>
    <comment ref="I67" authorId="0">
      <text>
        <r>
          <rPr>
            <sz val="8"/>
            <rFont val="Tahoma"/>
            <family val="2"/>
          </rPr>
          <t xml:space="preserve">Total cost is the calculated value of the data provided and should match the total amount to be paid for construction task. 
</t>
        </r>
        <r>
          <rPr>
            <b/>
            <sz val="8"/>
            <rFont val="Tahoma"/>
            <family val="2"/>
          </rPr>
          <t>Total Cost = # of Items x Cost</t>
        </r>
        <r>
          <rPr>
            <sz val="8"/>
            <rFont val="Tahoma"/>
            <family val="2"/>
          </rPr>
          <t xml:space="preserve">
</t>
        </r>
      </text>
    </comment>
    <comment ref="J67"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67" authorId="2">
      <text>
        <r>
          <rPr>
            <sz val="9"/>
            <rFont val="Tahoma"/>
            <family val="2"/>
          </rPr>
          <t xml:space="preserve">The amount requested from the sponsoring Program Office.
</t>
        </r>
      </text>
    </comment>
    <comment ref="A72"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75" authorId="0">
      <text>
        <r>
          <rPr>
            <b/>
            <sz val="8"/>
            <rFont val="Tahoma"/>
            <family val="2"/>
          </rPr>
          <t>Procurement contracts (see “Contract” definition at 2 CFR 200.22)</t>
        </r>
        <r>
          <rPr>
            <sz val="8"/>
            <rFont val="Tahoma"/>
            <family val="2"/>
          </rPr>
          <t xml:space="preserve">:  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$250,000).  Consultant Fees: For each consultant enter the name, if known, service to be provided, hourly or daily fee (8-hour day), and estimated time on the project.  Consultant fees in excess of the DOJ grant-making component’s maximum rate for an 8-hour day (currently $650).  All requested information must be included in the budget detail worksheet and budget narrative.
</t>
        </r>
        <r>
          <rPr>
            <b/>
            <sz val="8"/>
            <rFont val="Tahoma"/>
            <family val="2"/>
          </rPr>
          <t xml:space="preserve">
Subawards (see “Subaward” definition at 2 CFR 200.92)</t>
        </r>
        <r>
          <rPr>
            <sz val="8"/>
            <rFont val="Tahoma"/>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(Subgrants)/Procurement Contracts by including the label “(subaward)” with each subaward entry.
</t>
        </r>
      </text>
    </comment>
    <comment ref="I78" authorId="0">
      <text>
        <r>
          <rPr>
            <sz val="8"/>
            <rFont val="Tahoma"/>
            <family val="2"/>
          </rPr>
          <t xml:space="preserve">Total cost is the value or cost of the procurement contract (or consultant) or of the subaward, as applicable.
</t>
        </r>
      </text>
    </comment>
    <comment ref="J78"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78" authorId="2">
      <text>
        <r>
          <rPr>
            <sz val="9"/>
            <rFont val="Tahoma"/>
            <family val="2"/>
          </rPr>
          <t xml:space="preserve">The amount requested from the sponsoring Program Office.
</t>
        </r>
      </text>
    </comment>
    <comment ref="F84" authorId="0">
      <text>
        <r>
          <rPr>
            <sz val="8"/>
            <rFont val="Tahoma"/>
            <family val="2"/>
          </rPr>
          <t xml:space="preserve">Enter the cost of the travel item. For example, the total cost of a single round trip airline ticket, the reimbursement cost of a mile of car travel, or the per night cost of a hotel stay.
</t>
        </r>
      </text>
    </comment>
    <comment ref="G84" authorId="0">
      <text>
        <r>
          <rPr>
            <sz val="8"/>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84" authorId="0">
      <text>
        <r>
          <rPr>
            <sz val="8"/>
            <rFont val="Tahoma"/>
            <family val="2"/>
          </rPr>
          <t xml:space="preserve">Enter the number of staff that will be claiming travel expenses. For example, the number of employees staying in a hotel, or the number of employees being reimbursed for car travel.
</t>
        </r>
      </text>
    </comment>
    <comment ref="I84" authorId="0">
      <text>
        <r>
          <rPr>
            <sz val="8"/>
            <rFont val="Tahoma"/>
            <family val="2"/>
          </rPr>
          <t xml:space="preserve">Total cost is the calculated value of the data provided and should match the total amount to be paid for travel reimbursement. 
</t>
        </r>
        <r>
          <rPr>
            <b/>
            <sz val="8"/>
            <rFont val="Tahoma"/>
            <family val="2"/>
          </rPr>
          <t xml:space="preserve"> Total Cost = Cost x Duration or Distance x # of Staff
</t>
        </r>
        <r>
          <rPr>
            <sz val="8"/>
            <rFont val="Tahoma"/>
            <family val="2"/>
          </rPr>
          <t xml:space="preserve">
 </t>
        </r>
      </text>
    </comment>
    <comment ref="J84"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84" authorId="2">
      <text>
        <r>
          <rPr>
            <sz val="9"/>
            <rFont val="Tahoma"/>
            <family val="2"/>
          </rPr>
          <t xml:space="preserve">The amount requested from the sponsoring Program Office.
</t>
        </r>
      </text>
    </comment>
    <comment ref="A89"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92" authorId="0">
      <text>
        <r>
          <rPr>
            <sz val="8"/>
            <rFont val="Tahoma"/>
            <family val="2"/>
          </rPr>
          <t xml:space="preserve">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
</t>
        </r>
      </text>
    </comment>
    <comment ref="I95" authorId="0">
      <text>
        <r>
          <rPr>
            <sz val="8"/>
            <rFont val="Tahoma"/>
            <family val="2"/>
          </rPr>
          <t>Total cost is the value or cost of the other cost.</t>
        </r>
      </text>
    </comment>
    <comment ref="J95"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95" authorId="2">
      <text>
        <r>
          <rPr>
            <sz val="9"/>
            <rFont val="Tahoma"/>
            <family val="2"/>
          </rPr>
          <t xml:space="preserve">The amount requested from the sponsoring Program Office.
</t>
        </r>
      </text>
    </comment>
    <comment ref="A100"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103" authorId="0">
      <text>
        <r>
          <rPr>
            <sz val="8"/>
            <rFont val="Tahoma"/>
            <family val="2"/>
          </rPr>
          <t xml:space="preserve">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
</t>
        </r>
      </text>
    </comment>
    <comment ref="D106" authorId="0">
      <text>
        <r>
          <rPr>
            <sz val="8"/>
            <rFont val="Tahoma"/>
            <family val="2"/>
          </rPr>
          <t xml:space="preserve">Cost is the value of the indirect cost.
</t>
        </r>
      </text>
    </comment>
    <comment ref="F106" authorId="0">
      <text>
        <r>
          <rPr>
            <sz val="8"/>
            <rFont val="Tahoma"/>
            <family val="2"/>
          </rPr>
          <t xml:space="preserve">The approved cost rate for this indirect cost.
</t>
        </r>
      </text>
    </comment>
    <comment ref="I106" authorId="0">
      <text>
        <r>
          <rPr>
            <sz val="8"/>
            <rFont val="Tahoma"/>
            <family val="2"/>
          </rPr>
          <t xml:space="preserve">Total cost is the calculated value of the data provided and should match the total amount to be paid for this indirect cost. 
</t>
        </r>
        <r>
          <rPr>
            <b/>
            <sz val="8"/>
            <rFont val="Tahoma"/>
            <family val="2"/>
          </rPr>
          <t>Total Cost = Cost x Cost Rate</t>
        </r>
        <r>
          <rPr>
            <sz val="8"/>
            <rFont val="Tahoma"/>
            <family val="2"/>
          </rPr>
          <t xml:space="preserve">
</t>
        </r>
      </text>
    </comment>
    <comment ref="J106"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106" authorId="2">
      <text>
        <r>
          <rPr>
            <sz val="9"/>
            <rFont val="Tahoma"/>
            <family val="2"/>
          </rPr>
          <t xml:space="preserve">The amount requested from the sponsoring Program Office.
</t>
        </r>
      </text>
    </comment>
    <comment ref="A111" authorId="0">
      <text>
        <r>
          <rPr>
            <sz val="8"/>
            <rFont val="Tahoma"/>
            <family val="2"/>
          </rPr>
          <t xml:space="preserve">Enter a text description explaining how the numbers provided in this section were generated, as well as any explanation of the proposed personnel’s roles and qualifications. 
</t>
        </r>
      </text>
    </comment>
  </commentList>
</comments>
</file>

<file path=xl/comments5.xml><?xml version="1.0" encoding="utf-8"?>
<comments xmlns="http://schemas.openxmlformats.org/spreadsheetml/2006/main">
  <authors>
    <author>Klousia, John</author>
    <author>Jerry Makris</author>
    <author>mangatadm</author>
  </authors>
  <commentList>
    <comment ref="A9" authorId="0">
      <text>
        <r>
          <rPr>
            <sz val="8"/>
            <rFont val="Tahoma"/>
            <family val="2"/>
          </rPr>
          <t xml:space="preserve">List each position by title and name of employee, if available. Show the annual salary rate and the percentage of time to be devoted to the project. Compensation paid for employees engaged in grant avtivities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r>
      </text>
    </comment>
    <comment ref="C12" authorId="1">
      <text>
        <r>
          <rPr>
            <sz val="8"/>
            <rFont val="Tahoma"/>
            <family val="2"/>
          </rPr>
          <t>Enter the total number of positions for type.</t>
        </r>
      </text>
    </comment>
    <comment ref="D12" authorId="0">
      <text>
        <r>
          <rPr>
            <sz val="8"/>
            <rFont val="Tahoma"/>
            <family val="2"/>
          </rPr>
          <t xml:space="preserve">Enter the employee’s salary. This value can be entered as hourly, daily, weekly or yearly rates. </t>
        </r>
      </text>
    </comment>
    <comment ref="E12" authorId="0">
      <text>
        <r>
          <rPr>
            <sz val="8"/>
            <rFont val="Tahoma"/>
            <family val="2"/>
          </rPr>
          <t xml:space="preserve">Enter the rate classification for this employee’s salary. Possible values are “hourly, daily, weekly, yearly.” This column is not used by the calculation and is only for annotative purposes.
</t>
        </r>
      </text>
    </comment>
    <comment ref="F12" authorId="0">
      <text>
        <r>
          <rPr>
            <sz val="8"/>
            <rFont val="Tahoma"/>
            <family val="2"/>
          </rPr>
          <t xml:space="preserve">Enter the number of hours, days, weeks, or years the employee will be working on the project. This column should be the total calendar time. The employee’s actual allocation/availability should be reflected in the “%” column.
</t>
        </r>
      </text>
    </comment>
    <comment ref="H12" authorId="0">
      <text>
        <r>
          <rPr>
            <sz val="8"/>
            <rFont val="Tahoma"/>
            <family val="2"/>
          </rPr>
          <t xml:space="preserve">Enter the percentage the individual will be working on the proposed project. If the employee is full-time enter 100%.
</t>
        </r>
      </text>
    </comment>
    <comment ref="I12" authorId="0">
      <text>
        <r>
          <rPr>
            <sz val="8"/>
            <rFont val="Tahoma"/>
            <family val="2"/>
          </rPr>
          <t xml:space="preserve">Total cost is the calculated value of the data provided and should match the total amount to be paid to this employee over the life of the program. 
 </t>
        </r>
        <r>
          <rPr>
            <b/>
            <sz val="8"/>
            <rFont val="Tahoma"/>
            <family val="2"/>
          </rPr>
          <t>Total Cost = Salary x Time Worked x %</t>
        </r>
        <r>
          <rPr>
            <sz val="8"/>
            <rFont val="Tahoma"/>
            <family val="2"/>
          </rPr>
          <t xml:space="preserve">
</t>
        </r>
      </text>
    </comment>
    <comment ref="J12"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12" authorId="2">
      <text>
        <r>
          <rPr>
            <sz val="9"/>
            <rFont val="Tahoma"/>
            <family val="2"/>
          </rPr>
          <t xml:space="preserve">The amount requested from the sponsoring Program Office.
</t>
        </r>
      </text>
    </comment>
    <comment ref="A17"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20" authorId="0">
      <text>
        <r>
          <rPr>
            <sz val="8"/>
            <rFont val="Tahoma"/>
            <family val="2"/>
          </rPr>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r>
      </text>
    </comment>
    <comment ref="D23" authorId="0">
      <text>
        <r>
          <rPr>
            <sz val="8"/>
            <rFont val="Tahoma"/>
            <family val="2"/>
          </rPr>
          <t xml:space="preserve">Enter the cost base for each employee listed in section “A. Personnel” that will receive fringe benefits as part of working on this grant. The salary value may be the Total Cost value calculated for the specific employee.
</t>
        </r>
      </text>
    </comment>
    <comment ref="F23" authorId="0">
      <text>
        <r>
          <rPr>
            <sz val="8"/>
            <rFont val="Tahoma"/>
            <family val="2"/>
          </rPr>
          <t xml:space="preserve">Enter the percentage of the employee’s salary that is paid as fringe benefits.
</t>
        </r>
      </text>
    </comment>
    <comment ref="I23" authorId="0">
      <text>
        <r>
          <rPr>
            <sz val="8"/>
            <rFont val="Tahoma"/>
            <family val="2"/>
          </rPr>
          <t>Total cost is the calculated value of the data provided and should match the total amount to be paid to this employee as fringe benefits over the life of the sponsored program.</t>
        </r>
      </text>
    </comment>
    <comment ref="J23"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23" authorId="2">
      <text>
        <r>
          <rPr>
            <sz val="9"/>
            <rFont val="Tahoma"/>
            <family val="2"/>
          </rPr>
          <t xml:space="preserve">The amount requested from the sponsoring Program Office.
</t>
        </r>
      </text>
    </comment>
    <comment ref="A28"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31" authorId="0">
      <text>
        <r>
          <rPr>
            <sz val="8"/>
            <rFont val="Tahoma"/>
            <family val="2"/>
          </rP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Note: Travel expenses for consultants should be included in the “Consultant Travel” data fields under the “Subawards (Subgrants)/Procurement Contracts” category.  For each Purpose Area applied for, the budget should include the estimated cost for travel and accommodations for two staff to attend two three-day long meetings, with one in Washington D.C. and one in their region, with the exception of Purpose Area 1, which should budget for one meeting in Washington D.C, and Purpose Areas 6 and 7, which should budget for 3 meetings within a 3 year period, with 2 in Washington D.C, and 1 within their region. All requested information must be included in the budget detail worksheet and budget narrative. </t>
        </r>
      </text>
    </comment>
    <comment ref="F34" authorId="0">
      <text>
        <r>
          <rPr>
            <sz val="8"/>
            <rFont val="Tahoma"/>
            <family val="2"/>
          </rPr>
          <t xml:space="preserve">Enter the cost of the travel item. For example, the total cost of a single round trip airline ticket, the reimbursement cost of a mile of car travel, or the per night cost of a hotel stay.
</t>
        </r>
      </text>
    </comment>
    <comment ref="G34" authorId="0">
      <text>
        <r>
          <rPr>
            <sz val="8"/>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34" authorId="0">
      <text>
        <r>
          <rPr>
            <sz val="8"/>
            <rFont val="Tahoma"/>
            <family val="2"/>
          </rPr>
          <t xml:space="preserve">Enter the number of staff that will be claiming travel expenses. For example, the number of employees staying in a hotel, or the number of employees being reimbursed for car travel.
</t>
        </r>
      </text>
    </comment>
    <comment ref="I34" authorId="0">
      <text>
        <r>
          <rPr>
            <sz val="8"/>
            <rFont val="Tahoma"/>
            <family val="2"/>
          </rPr>
          <t xml:space="preserve">Total cost is the calculated value of the data provided and should match the total amount to be paid for travel reimbursement. 
</t>
        </r>
        <r>
          <rPr>
            <b/>
            <sz val="8"/>
            <rFont val="Tahoma"/>
            <family val="2"/>
          </rPr>
          <t xml:space="preserve"> Total Cost = Cost x Duration or Distance x # of Staff
</t>
        </r>
        <r>
          <rPr>
            <sz val="8"/>
            <rFont val="Tahoma"/>
            <family val="2"/>
          </rPr>
          <t xml:space="preserve">
 </t>
        </r>
      </text>
    </comment>
    <comment ref="J34"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34" authorId="2">
      <text>
        <r>
          <rPr>
            <sz val="9"/>
            <rFont val="Tahoma"/>
            <family val="2"/>
          </rPr>
          <t xml:space="preserve">The amount requested from the sponsoring Program Office.
</t>
        </r>
      </text>
    </comment>
    <comment ref="A39"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42" authorId="0">
      <text>
        <r>
          <rPr>
            <sz val="8"/>
            <rFont val="Tahoma"/>
            <family val="2"/>
          </rPr>
          <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 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text>
    </comment>
    <comment ref="D45" authorId="0">
      <text>
        <r>
          <rPr>
            <sz val="8"/>
            <rFont val="Tahoma"/>
            <family val="2"/>
          </rPr>
          <t xml:space="preserve">Enter the total number of items to be purchased.
</t>
        </r>
      </text>
    </comment>
    <comment ref="F45" authorId="0">
      <text>
        <r>
          <rPr>
            <sz val="8"/>
            <rFont val="Tahoma"/>
            <family val="2"/>
          </rPr>
          <t xml:space="preserve">Enter the cost of each equipment item.
</t>
        </r>
      </text>
    </comment>
    <comment ref="I45" authorId="0">
      <text>
        <r>
          <rPr>
            <sz val="8"/>
            <rFont val="Tahoma"/>
            <family val="2"/>
          </rPr>
          <t xml:space="preserve">Total cost is the calculated value of the data provided and should match the total amount to be paid for equipment item. 
</t>
        </r>
        <r>
          <rPr>
            <b/>
            <sz val="8"/>
            <rFont val="Tahoma"/>
            <family val="2"/>
          </rPr>
          <t>Total Cost = # of Items x Cost</t>
        </r>
        <r>
          <rPr>
            <sz val="8"/>
            <rFont val="Tahoma"/>
            <family val="2"/>
          </rPr>
          <t xml:space="preserve">
</t>
        </r>
      </text>
    </comment>
    <comment ref="J45"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45" authorId="2">
      <text>
        <r>
          <rPr>
            <sz val="9"/>
            <rFont val="Tahoma"/>
            <family val="2"/>
          </rPr>
          <t xml:space="preserve">The amount requested from the sponsoring Program Office.
</t>
        </r>
      </text>
    </comment>
    <comment ref="A50"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53" authorId="0">
      <text>
        <r>
          <rPr>
            <sz val="8"/>
            <rFont val="Tahoma"/>
            <family val="2"/>
          </rPr>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r>
      </text>
    </comment>
    <comment ref="D56" authorId="0">
      <text>
        <r>
          <rPr>
            <sz val="8"/>
            <rFont val="Tahoma"/>
            <family val="2"/>
          </rPr>
          <t xml:space="preserve">Enter the total number of items to be purchased.
</t>
        </r>
      </text>
    </comment>
    <comment ref="F56" authorId="0">
      <text>
        <r>
          <rPr>
            <sz val="8"/>
            <rFont val="Tahoma"/>
            <family val="2"/>
          </rPr>
          <t xml:space="preserve">Enter the cost of each supply item, for example, $11 for printer ink or $110 for office supplies.
</t>
        </r>
      </text>
    </comment>
    <comment ref="I56" authorId="0">
      <text>
        <r>
          <rPr>
            <sz val="8"/>
            <rFont val="Tahoma"/>
            <family val="2"/>
          </rPr>
          <t xml:space="preserve">Total cost is the calculated value of the data provided and should match the total amount to be paid for supply item. 
</t>
        </r>
        <r>
          <rPr>
            <b/>
            <sz val="8"/>
            <rFont val="Tahoma"/>
            <family val="2"/>
          </rPr>
          <t>Total Cost = # of Items x Cost</t>
        </r>
        <r>
          <rPr>
            <sz val="8"/>
            <rFont val="Tahoma"/>
            <family val="2"/>
          </rPr>
          <t xml:space="preserve">
</t>
        </r>
      </text>
    </comment>
    <comment ref="J56"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56" authorId="2">
      <text>
        <r>
          <rPr>
            <sz val="9"/>
            <rFont val="Tahoma"/>
            <family val="2"/>
          </rPr>
          <t xml:space="preserve">The amount requested from the sponsoring Program Office.
</t>
        </r>
      </text>
    </comment>
    <comment ref="A61"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64" authorId="0">
      <text>
        <r>
          <rPr>
            <sz val="8"/>
            <rFont val="Tahoma"/>
            <family val="2"/>
          </rPr>
          <t xml:space="preserve">Provide a description of the construction project and an estimate of the costs.  Construction costs are only allowed for Purpose Area #4. Minor repairs or renovations may be allowable in other Purpose Areas and should be classified in the “Other” category.  Consult with the program office before budgeting funds in this category.  All requested information must be included in the budget detail worksheet and  budget narrative. </t>
        </r>
      </text>
    </comment>
    <comment ref="A67" authorId="0">
      <text>
        <r>
          <rPr>
            <sz val="8"/>
            <rFont val="Tahoma"/>
            <family val="2"/>
          </rPr>
          <t>Construction costs are not permitted by this Purpose Area.</t>
        </r>
      </text>
    </comment>
    <comment ref="D67" authorId="0">
      <text>
        <r>
          <rPr>
            <sz val="8"/>
            <rFont val="Tahoma"/>
            <family val="2"/>
          </rPr>
          <t xml:space="preserve">Enter the total number of items to be purchased.
</t>
        </r>
      </text>
    </comment>
    <comment ref="F67" authorId="0">
      <text>
        <r>
          <rPr>
            <sz val="8"/>
            <rFont val="Tahoma"/>
            <family val="2"/>
          </rPr>
          <t xml:space="preserve">Enter the cost of each construction task.
</t>
        </r>
      </text>
    </comment>
    <comment ref="I67" authorId="0">
      <text>
        <r>
          <rPr>
            <sz val="8"/>
            <rFont val="Tahoma"/>
            <family val="2"/>
          </rPr>
          <t xml:space="preserve">Total cost is the calculated value of the data provided and should match the total amount to be paid for construction task. 
</t>
        </r>
        <r>
          <rPr>
            <b/>
            <sz val="8"/>
            <rFont val="Tahoma"/>
            <family val="2"/>
          </rPr>
          <t>Total Cost = # of Items x Cost</t>
        </r>
        <r>
          <rPr>
            <sz val="8"/>
            <rFont val="Tahoma"/>
            <family val="2"/>
          </rPr>
          <t xml:space="preserve">
</t>
        </r>
      </text>
    </comment>
    <comment ref="J67"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67" authorId="2">
      <text>
        <r>
          <rPr>
            <sz val="9"/>
            <rFont val="Tahoma"/>
            <family val="2"/>
          </rPr>
          <t xml:space="preserve">The amount requested from the sponsoring Program Office.
</t>
        </r>
      </text>
    </comment>
    <comment ref="A72"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75" authorId="0">
      <text>
        <r>
          <rPr>
            <b/>
            <sz val="8"/>
            <rFont val="Tahoma"/>
            <family val="2"/>
          </rPr>
          <t>Procurement contracts (see “Contract” definition at 2 CFR 200.22):</t>
        </r>
        <r>
          <rPr>
            <sz val="8"/>
            <rFont val="Tahoma"/>
            <family val="2"/>
          </rPr>
          <t xml:space="preserve">  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$250,000).  Consultant Fees: For each consultant enter the name, if known, service to be provided, hourly or daily fee (8-hour day), and estimated time on the project.  Consultant fees in excess of the DOJ grant-making component’s maximum rate for an 8-hour day (currently $650).  All requested information must be included in the budget detail worksheet and budget narrative.
</t>
        </r>
        <r>
          <rPr>
            <b/>
            <sz val="8"/>
            <rFont val="Tahoma"/>
            <family val="2"/>
          </rPr>
          <t>Subawards (see “Subaward” definition at 2 CFR 200.92):</t>
        </r>
        <r>
          <rPr>
            <sz val="8"/>
            <rFont val="Tahoma"/>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(Subgrants)/Procurement Contracts by including the label “(subaward)” with each subaward entry.
</t>
        </r>
      </text>
    </comment>
    <comment ref="I78" authorId="0">
      <text>
        <r>
          <rPr>
            <sz val="8"/>
            <rFont val="Tahoma"/>
            <family val="2"/>
          </rPr>
          <t xml:space="preserve">Total cost is the value or cost of the procurement contract (or consultant) or of the subaward, as applicable.
</t>
        </r>
      </text>
    </comment>
    <comment ref="J78"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78" authorId="2">
      <text>
        <r>
          <rPr>
            <sz val="9"/>
            <rFont val="Tahoma"/>
            <family val="2"/>
          </rPr>
          <t xml:space="preserve">The amount requested from the sponsoring Program Office.
</t>
        </r>
      </text>
    </comment>
    <comment ref="F84" authorId="0">
      <text>
        <r>
          <rPr>
            <sz val="8"/>
            <rFont val="Tahoma"/>
            <family val="2"/>
          </rPr>
          <t xml:space="preserve">Enter the cost of the travel item. For example, the total cost of a single round trip airline ticket, the reimbursement cost of a mile of car travel, or the per night cost of a hotel stay.
</t>
        </r>
      </text>
    </comment>
    <comment ref="G84" authorId="0">
      <text>
        <r>
          <rPr>
            <sz val="8"/>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84" authorId="0">
      <text>
        <r>
          <rPr>
            <sz val="8"/>
            <rFont val="Tahoma"/>
            <family val="2"/>
          </rPr>
          <t xml:space="preserve">Enter the number of staff that will be claiming travel expenses. For example, the number of employees staying in a hotel, or the number of employees being reimbursed for car travel.
</t>
        </r>
      </text>
    </comment>
    <comment ref="I84" authorId="0">
      <text>
        <r>
          <rPr>
            <sz val="8"/>
            <rFont val="Tahoma"/>
            <family val="2"/>
          </rPr>
          <t xml:space="preserve">Total cost is the calculated value of the data provided and should match the total amount to be paid for travel reimbursement. 
</t>
        </r>
        <r>
          <rPr>
            <b/>
            <sz val="8"/>
            <rFont val="Tahoma"/>
            <family val="2"/>
          </rPr>
          <t xml:space="preserve"> Total Cost = Cost x Duration or Distance x # of Staff
</t>
        </r>
        <r>
          <rPr>
            <sz val="8"/>
            <rFont val="Tahoma"/>
            <family val="2"/>
          </rPr>
          <t xml:space="preserve">
 </t>
        </r>
      </text>
    </comment>
    <comment ref="J84"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84" authorId="2">
      <text>
        <r>
          <rPr>
            <sz val="9"/>
            <rFont val="Tahoma"/>
            <family val="2"/>
          </rPr>
          <t xml:space="preserve">The amount requested from the sponsoring Program Office.
</t>
        </r>
      </text>
    </comment>
    <comment ref="A89"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92" authorId="0">
      <text>
        <r>
          <rPr>
            <sz val="8"/>
            <rFont val="Tahoma"/>
            <family val="2"/>
          </rPr>
          <t xml:space="preserve">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
</t>
        </r>
      </text>
    </comment>
    <comment ref="I95" authorId="0">
      <text>
        <r>
          <rPr>
            <sz val="8"/>
            <rFont val="Tahoma"/>
            <family val="2"/>
          </rPr>
          <t>Total cost is the value or cost of the other cost.</t>
        </r>
      </text>
    </comment>
    <comment ref="J95"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95" authorId="2">
      <text>
        <r>
          <rPr>
            <sz val="9"/>
            <rFont val="Tahoma"/>
            <family val="2"/>
          </rPr>
          <t xml:space="preserve">The amount requested from the sponsoring Program Office.
</t>
        </r>
      </text>
    </comment>
    <comment ref="A100"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103" authorId="0">
      <text>
        <r>
          <rPr>
            <sz val="8"/>
            <rFont val="Tahoma"/>
            <family val="2"/>
          </rPr>
          <t xml:space="preserve">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
</t>
        </r>
      </text>
    </comment>
    <comment ref="D106" authorId="0">
      <text>
        <r>
          <rPr>
            <sz val="8"/>
            <rFont val="Tahoma"/>
            <family val="2"/>
          </rPr>
          <t xml:space="preserve">Cost is the value of the indirect cost.
</t>
        </r>
      </text>
    </comment>
    <comment ref="F106" authorId="0">
      <text>
        <r>
          <rPr>
            <sz val="8"/>
            <rFont val="Tahoma"/>
            <family val="2"/>
          </rPr>
          <t xml:space="preserve">The approved cost rate for this indirect cost.
</t>
        </r>
      </text>
    </comment>
    <comment ref="I106" authorId="0">
      <text>
        <r>
          <rPr>
            <sz val="8"/>
            <rFont val="Tahoma"/>
            <family val="2"/>
          </rPr>
          <t xml:space="preserve">Total cost is the calculated value of the data provided and should match the total amount to be paid for this indirect cost. 
</t>
        </r>
        <r>
          <rPr>
            <b/>
            <sz val="8"/>
            <rFont val="Tahoma"/>
            <family val="2"/>
          </rPr>
          <t>Total Cost = Cost x Cost Rate</t>
        </r>
        <r>
          <rPr>
            <sz val="8"/>
            <rFont val="Tahoma"/>
            <family val="2"/>
          </rPr>
          <t xml:space="preserve">
</t>
        </r>
      </text>
    </comment>
    <comment ref="J106"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106" authorId="2">
      <text>
        <r>
          <rPr>
            <sz val="9"/>
            <rFont val="Tahoma"/>
            <family val="2"/>
          </rPr>
          <t xml:space="preserve">The amount requested from the sponsoring Program Office.
</t>
        </r>
      </text>
    </comment>
    <comment ref="A111" authorId="0">
      <text>
        <r>
          <rPr>
            <sz val="8"/>
            <rFont val="Tahoma"/>
            <family val="2"/>
          </rPr>
          <t xml:space="preserve">Enter a text description explaining how the numbers provided in this section were generated, as well as any explanation of the proposed personnel’s roles and qualifications. 
</t>
        </r>
      </text>
    </comment>
  </commentList>
</comments>
</file>

<file path=xl/comments6.xml><?xml version="1.0" encoding="utf-8"?>
<comments xmlns="http://schemas.openxmlformats.org/spreadsheetml/2006/main">
  <authors>
    <author>Klousia, John</author>
    <author>Jerry Makris</author>
    <author>mangatadm</author>
  </authors>
  <commentList>
    <comment ref="A9" authorId="0">
      <text>
        <r>
          <rPr>
            <sz val="8"/>
            <rFont val="Tahoma"/>
            <family val="2"/>
          </rPr>
          <t xml:space="preserve">List each position by title and name of employee, if available. Show the annual salary rate and the percentage of time to be devoted to the project. Compensation paid for employees engaged in grant avtivities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r>
      </text>
    </comment>
    <comment ref="C12" authorId="1">
      <text>
        <r>
          <rPr>
            <sz val="8"/>
            <rFont val="Tahoma"/>
            <family val="2"/>
          </rPr>
          <t>Enter the total number of positions for type.</t>
        </r>
      </text>
    </comment>
    <comment ref="D12" authorId="0">
      <text>
        <r>
          <rPr>
            <sz val="8"/>
            <rFont val="Tahoma"/>
            <family val="2"/>
          </rPr>
          <t xml:space="preserve">Enter the employee’s salary. This value can be entered as hourly, daily, weekly or yearly rates. </t>
        </r>
      </text>
    </comment>
    <comment ref="E12" authorId="0">
      <text>
        <r>
          <rPr>
            <sz val="8"/>
            <rFont val="Tahoma"/>
            <family val="2"/>
          </rPr>
          <t xml:space="preserve">Enter the rate classification for this employee’s salary. Possible values are “hourly, daily, weekly, yearly.” This column is not used by the calculation and is only for annotative purposes.
</t>
        </r>
      </text>
    </comment>
    <comment ref="F12" authorId="0">
      <text>
        <r>
          <rPr>
            <sz val="8"/>
            <rFont val="Tahoma"/>
            <family val="2"/>
          </rPr>
          <t xml:space="preserve">Enter the number of hours, days, weeks, or years the employee will be working on the project. This column should be the total calendar time. The employee’s actual allocation/availability should be reflected in the “%” column.
</t>
        </r>
      </text>
    </comment>
    <comment ref="H12" authorId="0">
      <text>
        <r>
          <rPr>
            <sz val="8"/>
            <rFont val="Tahoma"/>
            <family val="2"/>
          </rPr>
          <t xml:space="preserve">Enter the percentage the individual will be working on the proposed project. If the employee is full-time enter 100%.
</t>
        </r>
      </text>
    </comment>
    <comment ref="I12" authorId="0">
      <text>
        <r>
          <rPr>
            <sz val="8"/>
            <rFont val="Tahoma"/>
            <family val="2"/>
          </rPr>
          <t xml:space="preserve">Total cost is the calculated value of the data provided and should match the total amount to be paid to this employee over the life of the program. 
 </t>
        </r>
        <r>
          <rPr>
            <b/>
            <sz val="8"/>
            <rFont val="Tahoma"/>
            <family val="2"/>
          </rPr>
          <t>Total Cost = Salary x Time Worked x %</t>
        </r>
        <r>
          <rPr>
            <sz val="8"/>
            <rFont val="Tahoma"/>
            <family val="2"/>
          </rPr>
          <t xml:space="preserve">
</t>
        </r>
      </text>
    </comment>
    <comment ref="J12"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12" authorId="2">
      <text>
        <r>
          <rPr>
            <sz val="9"/>
            <rFont val="Tahoma"/>
            <family val="2"/>
          </rPr>
          <t xml:space="preserve">The amount requested from the sponsoring Program Office.
</t>
        </r>
      </text>
    </comment>
    <comment ref="A17"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20" authorId="0">
      <text>
        <r>
          <rPr>
            <sz val="8"/>
            <rFont val="Tahoma"/>
            <family val="2"/>
          </rPr>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r>
      </text>
    </comment>
    <comment ref="D23" authorId="0">
      <text>
        <r>
          <rPr>
            <sz val="8"/>
            <rFont val="Tahoma"/>
            <family val="2"/>
          </rPr>
          <t xml:space="preserve">Enter the cost base for each employee listed in section “A. Personnel” that will receive fringe benefits as part of working on this grant. The salary value may be the Total Cost value calculated for the specific employee.
</t>
        </r>
      </text>
    </comment>
    <comment ref="F23" authorId="0">
      <text>
        <r>
          <rPr>
            <sz val="8"/>
            <rFont val="Tahoma"/>
            <family val="2"/>
          </rPr>
          <t xml:space="preserve">Enter the percentage of the employee’s salary that is paid as fringe benefits.
</t>
        </r>
      </text>
    </comment>
    <comment ref="I23" authorId="0">
      <text>
        <r>
          <rPr>
            <sz val="8"/>
            <rFont val="Tahoma"/>
            <family val="2"/>
          </rPr>
          <t>Total cost is the calculated value of the data provided and should match the total amount to be paid to this employee as fringe benefits over the life of the sponsored program.</t>
        </r>
      </text>
    </comment>
    <comment ref="J23"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23" authorId="2">
      <text>
        <r>
          <rPr>
            <sz val="9"/>
            <rFont val="Tahoma"/>
            <family val="2"/>
          </rPr>
          <t xml:space="preserve">The amount requested from the sponsoring Program Office.
</t>
        </r>
      </text>
    </comment>
    <comment ref="A28"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31" authorId="0">
      <text>
        <r>
          <rPr>
            <sz val="8"/>
            <rFont val="Tahoma"/>
            <family val="2"/>
          </rP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Note:  Travel expenses for consultants should be included in the “Consultant Travel” data fields under the “Subawards (Subgrants)/Procurement Contracts” category. For each Purpose Area applied for, the budget should include the estimated cost for travel and accommodations for two staff to attend two three-day long meetings, with one in Washington D.C. and one in their region, with the exception of Purpose Area 1, which should budget for one meeting in Washington D.C, and Purpose Areas 6 and 7, which should budget for 3 meetings within a 3 year period, with 2 in Washington D.C, and 1 within their region. All requested information must be included in the budget detail worksheet and budget narrative. </t>
        </r>
      </text>
    </comment>
    <comment ref="F34" authorId="0">
      <text>
        <r>
          <rPr>
            <sz val="8"/>
            <rFont val="Tahoma"/>
            <family val="2"/>
          </rPr>
          <t xml:space="preserve">Enter the cost of the travel item. For example, the total cost of a single round trip airline ticket, the reimbursement cost of a mile of car travel, or the per night cost of a hotel stay.
</t>
        </r>
      </text>
    </comment>
    <comment ref="G34" authorId="0">
      <text>
        <r>
          <rPr>
            <sz val="8"/>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34" authorId="0">
      <text>
        <r>
          <rPr>
            <sz val="8"/>
            <rFont val="Tahoma"/>
            <family val="2"/>
          </rPr>
          <t xml:space="preserve">Enter the number of staff that will be claiming travel expenses. For example, the number of employees staying in a hotel, or the number of employees being reimbursed for car travel.
</t>
        </r>
      </text>
    </comment>
    <comment ref="I34" authorId="0">
      <text>
        <r>
          <rPr>
            <sz val="8"/>
            <rFont val="Tahoma"/>
            <family val="2"/>
          </rPr>
          <t xml:space="preserve">Total cost is the calculated value of the data provided and should match the total amount to be paid for travel reimbursement. 
</t>
        </r>
        <r>
          <rPr>
            <b/>
            <sz val="8"/>
            <rFont val="Tahoma"/>
            <family val="2"/>
          </rPr>
          <t xml:space="preserve"> Total Cost = Cost x Duration or Distance x # of Staff
</t>
        </r>
        <r>
          <rPr>
            <sz val="8"/>
            <rFont val="Tahoma"/>
            <family val="2"/>
          </rPr>
          <t xml:space="preserve">
 </t>
        </r>
      </text>
    </comment>
    <comment ref="J34"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34" authorId="2">
      <text>
        <r>
          <rPr>
            <sz val="9"/>
            <rFont val="Tahoma"/>
            <family val="2"/>
          </rPr>
          <t xml:space="preserve">The amount requested from the sponsoring Program Office.
</t>
        </r>
      </text>
    </comment>
    <comment ref="A39"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42" authorId="0">
      <text>
        <r>
          <rPr>
            <sz val="8"/>
            <rFont val="Tahoma"/>
            <family val="2"/>
          </rPr>
          <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 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text>
    </comment>
    <comment ref="D45" authorId="0">
      <text>
        <r>
          <rPr>
            <sz val="8"/>
            <rFont val="Tahoma"/>
            <family val="2"/>
          </rPr>
          <t xml:space="preserve">Enter the total number of items to be purchased.
</t>
        </r>
      </text>
    </comment>
    <comment ref="F45" authorId="0">
      <text>
        <r>
          <rPr>
            <sz val="8"/>
            <rFont val="Tahoma"/>
            <family val="2"/>
          </rPr>
          <t xml:space="preserve">Enter the cost of each equipment item.
</t>
        </r>
      </text>
    </comment>
    <comment ref="I45" authorId="0">
      <text>
        <r>
          <rPr>
            <sz val="8"/>
            <rFont val="Tahoma"/>
            <family val="2"/>
          </rPr>
          <t xml:space="preserve">Total cost is the calculated value of the data provided and should match the total amount to be paid for equipment item. 
</t>
        </r>
        <r>
          <rPr>
            <b/>
            <sz val="8"/>
            <rFont val="Tahoma"/>
            <family val="2"/>
          </rPr>
          <t>Total Cost = # of Items x Cost</t>
        </r>
        <r>
          <rPr>
            <sz val="8"/>
            <rFont val="Tahoma"/>
            <family val="2"/>
          </rPr>
          <t xml:space="preserve">
</t>
        </r>
      </text>
    </comment>
    <comment ref="J45"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45" authorId="2">
      <text>
        <r>
          <rPr>
            <sz val="9"/>
            <rFont val="Tahoma"/>
            <family val="2"/>
          </rPr>
          <t xml:space="preserve">The amount requested from the sponsoring Program Office.
</t>
        </r>
      </text>
    </comment>
    <comment ref="A50"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53" authorId="0">
      <text>
        <r>
          <rPr>
            <sz val="8"/>
            <rFont val="Tahoma"/>
            <family val="2"/>
          </rPr>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r>
      </text>
    </comment>
    <comment ref="D56" authorId="0">
      <text>
        <r>
          <rPr>
            <sz val="8"/>
            <rFont val="Tahoma"/>
            <family val="2"/>
          </rPr>
          <t xml:space="preserve">Enter the total number of items to be purchased.
</t>
        </r>
      </text>
    </comment>
    <comment ref="F56" authorId="0">
      <text>
        <r>
          <rPr>
            <sz val="8"/>
            <rFont val="Tahoma"/>
            <family val="2"/>
          </rPr>
          <t xml:space="preserve">Enter the cost of each supply item, for example, $11 for printer ink or $110 for office supplies.
</t>
        </r>
      </text>
    </comment>
    <comment ref="I56" authorId="0">
      <text>
        <r>
          <rPr>
            <sz val="8"/>
            <rFont val="Tahoma"/>
            <family val="2"/>
          </rPr>
          <t xml:space="preserve">Total cost is the calculated value of the data provided and should match the total amount to be paid for supply item. 
</t>
        </r>
        <r>
          <rPr>
            <b/>
            <sz val="8"/>
            <rFont val="Tahoma"/>
            <family val="2"/>
          </rPr>
          <t>Total Cost = # of Items x Cost</t>
        </r>
        <r>
          <rPr>
            <sz val="8"/>
            <rFont val="Tahoma"/>
            <family val="2"/>
          </rPr>
          <t xml:space="preserve">
</t>
        </r>
      </text>
    </comment>
    <comment ref="J56"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56" authorId="2">
      <text>
        <r>
          <rPr>
            <sz val="9"/>
            <rFont val="Tahoma"/>
            <family val="2"/>
          </rPr>
          <t xml:space="preserve">The amount requested from the sponsoring Program Office.
</t>
        </r>
      </text>
    </comment>
    <comment ref="A61"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64" authorId="0">
      <text>
        <r>
          <rPr>
            <sz val="8"/>
            <rFont val="Tahoma"/>
            <family val="2"/>
          </rPr>
          <t xml:space="preserve">Provide a description of the construction project and an estimate of the costs.  Construction costs are only allowed for Purpose Area #4. Minor repairs or renovations may be allowable in other Purpose Areas and should be classified in the “Other” category.  Consult with the program office before budgeting funds in this category.  All requested information must be included in the budget detail worksheet and  budget narrative. </t>
        </r>
      </text>
    </comment>
    <comment ref="A67" authorId="0">
      <text>
        <r>
          <rPr>
            <sz val="8"/>
            <rFont val="Tahoma"/>
            <family val="2"/>
          </rPr>
          <t>Construction costs are not permitted by this Purpose Area.</t>
        </r>
      </text>
    </comment>
    <comment ref="D67" authorId="0">
      <text>
        <r>
          <rPr>
            <sz val="8"/>
            <rFont val="Tahoma"/>
            <family val="2"/>
          </rPr>
          <t xml:space="preserve">Enter the total number of items to be purchased.
</t>
        </r>
      </text>
    </comment>
    <comment ref="F67" authorId="0">
      <text>
        <r>
          <rPr>
            <sz val="8"/>
            <rFont val="Tahoma"/>
            <family val="2"/>
          </rPr>
          <t xml:space="preserve">Enter the cost of each construction task.
</t>
        </r>
      </text>
    </comment>
    <comment ref="I67" authorId="0">
      <text>
        <r>
          <rPr>
            <sz val="8"/>
            <rFont val="Tahoma"/>
            <family val="2"/>
          </rPr>
          <t xml:space="preserve">Total cost is the calculated value of the data provided and should match the total amount to be paid for construction task. 
</t>
        </r>
        <r>
          <rPr>
            <b/>
            <sz val="8"/>
            <rFont val="Tahoma"/>
            <family val="2"/>
          </rPr>
          <t>Total Cost = # of Items x Cost</t>
        </r>
        <r>
          <rPr>
            <sz val="8"/>
            <rFont val="Tahoma"/>
            <family val="2"/>
          </rPr>
          <t xml:space="preserve">
</t>
        </r>
      </text>
    </comment>
    <comment ref="J67"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67" authorId="2">
      <text>
        <r>
          <rPr>
            <sz val="9"/>
            <rFont val="Tahoma"/>
            <family val="2"/>
          </rPr>
          <t xml:space="preserve">The amount requested from the sponsoring Program Office.
</t>
        </r>
      </text>
    </comment>
    <comment ref="A72"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75" authorId="0">
      <text>
        <r>
          <rPr>
            <b/>
            <sz val="8"/>
            <rFont val="Tahoma"/>
            <family val="2"/>
          </rPr>
          <t>Procurement contracts (see “Contract” definition at 2 CFR 200.22):</t>
        </r>
        <r>
          <rPr>
            <sz val="8"/>
            <rFont val="Tahoma"/>
            <family val="2"/>
          </rPr>
          <t xml:space="preserve">  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$250,000).  Consultant Fees: For each consultant enter the name, if known, service to be provided, hourly or daily fee (8-hour day), and estimated time on the project.  Consultant fees in excess of the DOJ grant-making component’s maximum rate for an 8-hour day (currently $650).  All requested information must be included in the budget detail worksheet and budget narrative.
</t>
        </r>
        <r>
          <rPr>
            <b/>
            <sz val="8"/>
            <rFont val="Tahoma"/>
            <family val="2"/>
          </rPr>
          <t>Subawards (see “Subaward” definition at 2 CFR 200.92):</t>
        </r>
        <r>
          <rPr>
            <sz val="8"/>
            <rFont val="Tahoma"/>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(Subgrants)/Procurement Contracts by including the label “(subaward)” with each subaward entry.
</t>
        </r>
      </text>
    </comment>
    <comment ref="I78" authorId="0">
      <text>
        <r>
          <rPr>
            <sz val="8"/>
            <rFont val="Tahoma"/>
            <family val="2"/>
          </rPr>
          <t xml:space="preserve">Total cost is the value or cost of the procurement contract (or consultant) or of the subaward, as applicable.
</t>
        </r>
      </text>
    </comment>
    <comment ref="J78"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78" authorId="2">
      <text>
        <r>
          <rPr>
            <sz val="9"/>
            <rFont val="Tahoma"/>
            <family val="2"/>
          </rPr>
          <t xml:space="preserve">The amount requested from the sponsoring Program Office.
</t>
        </r>
      </text>
    </comment>
    <comment ref="F84" authorId="0">
      <text>
        <r>
          <rPr>
            <sz val="8"/>
            <rFont val="Tahoma"/>
            <family val="2"/>
          </rPr>
          <t xml:space="preserve">Enter the cost of the travel item. For example, the total cost of a single round trip airline ticket, the reimbursement cost of a mile of car travel, or the per night cost of a hotel stay.
</t>
        </r>
      </text>
    </comment>
    <comment ref="G84" authorId="0">
      <text>
        <r>
          <rPr>
            <sz val="8"/>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84" authorId="0">
      <text>
        <r>
          <rPr>
            <sz val="8"/>
            <rFont val="Tahoma"/>
            <family val="2"/>
          </rPr>
          <t xml:space="preserve">Enter the number of staff that will be claiming travel expenses. For example, the number of employees staying in a hotel, or the number of employees being reimbursed for car travel.
</t>
        </r>
      </text>
    </comment>
    <comment ref="I84" authorId="0">
      <text>
        <r>
          <rPr>
            <sz val="8"/>
            <rFont val="Tahoma"/>
            <family val="2"/>
          </rPr>
          <t xml:space="preserve">Total cost is the calculated value of the data provided and should match the total amount to be paid for travel reimbursement. 
</t>
        </r>
        <r>
          <rPr>
            <b/>
            <sz val="8"/>
            <rFont val="Tahoma"/>
            <family val="2"/>
          </rPr>
          <t xml:space="preserve"> Total Cost = Cost x Duration or Distance x # of Staff
</t>
        </r>
        <r>
          <rPr>
            <sz val="8"/>
            <rFont val="Tahoma"/>
            <family val="2"/>
          </rPr>
          <t xml:space="preserve">
 </t>
        </r>
      </text>
    </comment>
    <comment ref="J84"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84" authorId="2">
      <text>
        <r>
          <rPr>
            <sz val="9"/>
            <rFont val="Tahoma"/>
            <family val="2"/>
          </rPr>
          <t xml:space="preserve">The amount requested from the sponsoring Program Office.
</t>
        </r>
      </text>
    </comment>
    <comment ref="A89"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92" authorId="0">
      <text>
        <r>
          <rPr>
            <sz val="8"/>
            <rFont val="Tahoma"/>
            <family val="2"/>
          </rPr>
          <t xml:space="preserve">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
</t>
        </r>
      </text>
    </comment>
    <comment ref="I95" authorId="0">
      <text>
        <r>
          <rPr>
            <sz val="8"/>
            <rFont val="Tahoma"/>
            <family val="2"/>
          </rPr>
          <t>Total cost is the value or cost of the other cost.</t>
        </r>
      </text>
    </comment>
    <comment ref="J95"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95" authorId="2">
      <text>
        <r>
          <rPr>
            <sz val="9"/>
            <rFont val="Tahoma"/>
            <family val="2"/>
          </rPr>
          <t xml:space="preserve">The amount requested from the sponsoring Program Office.
</t>
        </r>
      </text>
    </comment>
    <comment ref="A100"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103" authorId="0">
      <text>
        <r>
          <rPr>
            <sz val="8"/>
            <rFont val="Tahoma"/>
            <family val="2"/>
          </rPr>
          <t>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t>
        </r>
      </text>
    </comment>
    <comment ref="D106" authorId="0">
      <text>
        <r>
          <rPr>
            <sz val="8"/>
            <rFont val="Tahoma"/>
            <family val="2"/>
          </rPr>
          <t xml:space="preserve">Cost is the value of the indirect cost.
</t>
        </r>
      </text>
    </comment>
    <comment ref="F106" authorId="0">
      <text>
        <r>
          <rPr>
            <sz val="8"/>
            <rFont val="Tahoma"/>
            <family val="2"/>
          </rPr>
          <t xml:space="preserve">The approved cost rate for this indirect cost.
</t>
        </r>
      </text>
    </comment>
    <comment ref="I106" authorId="0">
      <text>
        <r>
          <rPr>
            <sz val="8"/>
            <rFont val="Tahoma"/>
            <family val="2"/>
          </rPr>
          <t xml:space="preserve">Total cost is the calculated value of the data provided and should match the total amount to be paid for this indirect cost. 
</t>
        </r>
        <r>
          <rPr>
            <b/>
            <sz val="8"/>
            <rFont val="Tahoma"/>
            <family val="2"/>
          </rPr>
          <t>Total Cost = Cost x Cost Rate</t>
        </r>
        <r>
          <rPr>
            <sz val="8"/>
            <rFont val="Tahoma"/>
            <family val="2"/>
          </rPr>
          <t xml:space="preserve">
</t>
        </r>
      </text>
    </comment>
    <comment ref="J106"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106" authorId="2">
      <text>
        <r>
          <rPr>
            <sz val="9"/>
            <rFont val="Tahoma"/>
            <family val="2"/>
          </rPr>
          <t xml:space="preserve">The amount requested from the sponsoring Program Office.
</t>
        </r>
      </text>
    </comment>
    <comment ref="A111" authorId="0">
      <text>
        <r>
          <rPr>
            <sz val="8"/>
            <rFont val="Tahoma"/>
            <family val="2"/>
          </rPr>
          <t xml:space="preserve">Enter a text description explaining how the numbers provided in this section were generated, as well as any explanation of the proposed personnel’s roles and qualifications. 
</t>
        </r>
      </text>
    </comment>
  </commentList>
</comments>
</file>

<file path=xl/comments7.xml><?xml version="1.0" encoding="utf-8"?>
<comments xmlns="http://schemas.openxmlformats.org/spreadsheetml/2006/main">
  <authors>
    <author>Klousia, John</author>
    <author>Jerry Makris</author>
    <author>mangatadm</author>
  </authors>
  <commentList>
    <comment ref="A9" authorId="0">
      <text>
        <r>
          <rPr>
            <sz val="8"/>
            <rFont val="Tahoma"/>
            <family val="2"/>
          </rPr>
          <t xml:space="preserve">List each position by title and name of employee, if available. Show the annual salary rate and the percentage of time to be devoted to the project. Compensation paid for employees engaged in grant avtivities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r>
      </text>
    </comment>
    <comment ref="C12" authorId="1">
      <text>
        <r>
          <rPr>
            <sz val="8"/>
            <rFont val="Tahoma"/>
            <family val="2"/>
          </rPr>
          <t>Enter the total number of positions for type.</t>
        </r>
      </text>
    </comment>
    <comment ref="D12" authorId="0">
      <text>
        <r>
          <rPr>
            <sz val="8"/>
            <rFont val="Tahoma"/>
            <family val="2"/>
          </rPr>
          <t xml:space="preserve">Enter the employee’s salary. This value can be entered as hourly, daily, weekly or yearly rates. </t>
        </r>
      </text>
    </comment>
    <comment ref="E12" authorId="0">
      <text>
        <r>
          <rPr>
            <sz val="8"/>
            <rFont val="Tahoma"/>
            <family val="2"/>
          </rPr>
          <t xml:space="preserve">Enter the rate classification for this employee’s salary. Possible values are “hourly, daily, weekly, yearly.” This column is not used by the calculation and is only for annotative purposes.
</t>
        </r>
      </text>
    </comment>
    <comment ref="F12" authorId="0">
      <text>
        <r>
          <rPr>
            <sz val="8"/>
            <rFont val="Tahoma"/>
            <family val="2"/>
          </rPr>
          <t xml:space="preserve">Enter the number of hours, days, weeks, or years the employee will be working on the project. This column should be the total calendar time. The employee’s actual allocation/availability should be reflected in the “%” column.
</t>
        </r>
      </text>
    </comment>
    <comment ref="H12" authorId="0">
      <text>
        <r>
          <rPr>
            <sz val="8"/>
            <rFont val="Tahoma"/>
            <family val="2"/>
          </rPr>
          <t xml:space="preserve">Enter the percentage the individual will be working on the proposed project. If the employee is full-time enter 100%.
</t>
        </r>
      </text>
    </comment>
    <comment ref="I12" authorId="0">
      <text>
        <r>
          <rPr>
            <sz val="8"/>
            <rFont val="Tahoma"/>
            <family val="2"/>
          </rPr>
          <t xml:space="preserve">Total cost is the calculated value of the data provided and should match the total amount to be paid to this employee over the life of the program. 
 </t>
        </r>
        <r>
          <rPr>
            <b/>
            <sz val="8"/>
            <rFont val="Tahoma"/>
            <family val="2"/>
          </rPr>
          <t>Total Cost = Salary x Time Worked x %</t>
        </r>
        <r>
          <rPr>
            <sz val="8"/>
            <rFont val="Tahoma"/>
            <family val="2"/>
          </rPr>
          <t xml:space="preserve">
</t>
        </r>
      </text>
    </comment>
    <comment ref="J12"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12" authorId="2">
      <text>
        <r>
          <rPr>
            <sz val="9"/>
            <rFont val="Tahoma"/>
            <family val="2"/>
          </rPr>
          <t xml:space="preserve">The amount requested from the sponsoring Program Office.
</t>
        </r>
      </text>
    </comment>
    <comment ref="A17"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20" authorId="0">
      <text>
        <r>
          <rPr>
            <sz val="8"/>
            <rFont val="Tahoma"/>
            <family val="2"/>
          </rPr>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r>
      </text>
    </comment>
    <comment ref="D23" authorId="0">
      <text>
        <r>
          <rPr>
            <sz val="8"/>
            <rFont val="Tahoma"/>
            <family val="2"/>
          </rPr>
          <t xml:space="preserve">Enter the cost base for each employee listed in section “A. Personnel” that will receive fringe benefits as part of working on this grant. The salary value may be the Total Cost value calculated for the specific employee.
</t>
        </r>
      </text>
    </comment>
    <comment ref="F23" authorId="0">
      <text>
        <r>
          <rPr>
            <sz val="8"/>
            <rFont val="Tahoma"/>
            <family val="2"/>
          </rPr>
          <t xml:space="preserve">Enter the percentage of the employee’s salary that is paid as fringe benefits.
</t>
        </r>
      </text>
    </comment>
    <comment ref="I23" authorId="0">
      <text>
        <r>
          <rPr>
            <sz val="8"/>
            <rFont val="Tahoma"/>
            <family val="2"/>
          </rPr>
          <t>Total cost is the calculated value of the data provided and should match the total amount to be paid to this employee as fringe benefits over the life of the sponsored program.</t>
        </r>
      </text>
    </comment>
    <comment ref="J23"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23" authorId="2">
      <text>
        <r>
          <rPr>
            <sz val="9"/>
            <rFont val="Tahoma"/>
            <family val="2"/>
          </rPr>
          <t xml:space="preserve">The amount requested from the sponsoring Program Office.
</t>
        </r>
      </text>
    </comment>
    <comment ref="A28"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31" authorId="0">
      <text>
        <r>
          <rPr>
            <sz val="8"/>
            <rFont val="Tahoma"/>
            <family val="2"/>
          </rP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t>
        </r>
        <r>
          <rPr>
            <b/>
            <sz val="8"/>
            <rFont val="Tahoma"/>
            <family val="2"/>
          </rPr>
          <t>Note:</t>
        </r>
        <r>
          <rPr>
            <sz val="8"/>
            <rFont val="Tahoma"/>
            <family val="2"/>
          </rPr>
          <t xml:space="preserve"> Travel expenses for consultants should be included in the “Consultant Travel” data fields under the “Subawards (Subgrants)/Procurement Contracts” category. For each Purpose Area applied for, the budget should include the estimated cost for travel and accommodations for two staff to attend two three-day long meetings, with one in Washington D.C. and one in their region, with the exception of Purpose Area 1, which should budget for one meeting in Washington D.C, and Purpose Areas 6 and 7, which should budget for 3 meetings within a 3 year period, with 2 in Washington D.C, and 1 within their region. All requested information must be included in the budget detail worksheet and budget narrative. </t>
        </r>
      </text>
    </comment>
    <comment ref="F34" authorId="0">
      <text>
        <r>
          <rPr>
            <sz val="8"/>
            <rFont val="Tahoma"/>
            <family val="2"/>
          </rPr>
          <t xml:space="preserve">Enter the cost of the travel item. For example, the total cost of a single round trip airline ticket, the reimbursement cost of a mile of car travel, or the per night cost of a hotel stay.
</t>
        </r>
      </text>
    </comment>
    <comment ref="G34" authorId="0">
      <text>
        <r>
          <rPr>
            <sz val="8"/>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34" authorId="0">
      <text>
        <r>
          <rPr>
            <sz val="8"/>
            <rFont val="Tahoma"/>
            <family val="2"/>
          </rPr>
          <t xml:space="preserve">Enter the number of staff that will be claiming travel expenses. For example, the number of employees staying in a hotel, or the number of employees being reimbursed for car travel.
</t>
        </r>
      </text>
    </comment>
    <comment ref="I34" authorId="0">
      <text>
        <r>
          <rPr>
            <sz val="8"/>
            <rFont val="Tahoma"/>
            <family val="2"/>
          </rPr>
          <t xml:space="preserve">Total cost is the calculated value of the data provided and should match the total amount to be paid for travel reimbursement. 
</t>
        </r>
        <r>
          <rPr>
            <b/>
            <sz val="8"/>
            <rFont val="Tahoma"/>
            <family val="2"/>
          </rPr>
          <t xml:space="preserve"> Total Cost = Cost x Duration or Distance x # of Staff
</t>
        </r>
        <r>
          <rPr>
            <sz val="8"/>
            <rFont val="Tahoma"/>
            <family val="2"/>
          </rPr>
          <t xml:space="preserve">
 </t>
        </r>
      </text>
    </comment>
    <comment ref="J34"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34" authorId="2">
      <text>
        <r>
          <rPr>
            <sz val="9"/>
            <rFont val="Tahoma"/>
            <family val="2"/>
          </rPr>
          <t xml:space="preserve">The amount requested from the sponsoring Program Office.
</t>
        </r>
      </text>
    </comment>
    <comment ref="A39"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42" authorId="0">
      <text>
        <r>
          <rPr>
            <sz val="8"/>
            <rFont val="Tahoma"/>
            <family val="2"/>
          </rPr>
          <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 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text>
    </comment>
    <comment ref="D45" authorId="0">
      <text>
        <r>
          <rPr>
            <sz val="8"/>
            <rFont val="Tahoma"/>
            <family val="2"/>
          </rPr>
          <t xml:space="preserve">Enter the total number of items to be purchased.
</t>
        </r>
      </text>
    </comment>
    <comment ref="F45" authorId="0">
      <text>
        <r>
          <rPr>
            <sz val="8"/>
            <rFont val="Tahoma"/>
            <family val="2"/>
          </rPr>
          <t xml:space="preserve">Enter the cost of each equipment item.
</t>
        </r>
      </text>
    </comment>
    <comment ref="I45" authorId="0">
      <text>
        <r>
          <rPr>
            <sz val="8"/>
            <rFont val="Tahoma"/>
            <family val="2"/>
          </rPr>
          <t xml:space="preserve">Total cost is the calculated value of the data provided and should match the total amount to be paid for equipment item. 
</t>
        </r>
        <r>
          <rPr>
            <b/>
            <sz val="8"/>
            <rFont val="Tahoma"/>
            <family val="2"/>
          </rPr>
          <t>Total Cost = # of Items x Cost</t>
        </r>
        <r>
          <rPr>
            <sz val="8"/>
            <rFont val="Tahoma"/>
            <family val="2"/>
          </rPr>
          <t xml:space="preserve">
</t>
        </r>
      </text>
    </comment>
    <comment ref="J45"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45" authorId="2">
      <text>
        <r>
          <rPr>
            <sz val="9"/>
            <rFont val="Tahoma"/>
            <family val="2"/>
          </rPr>
          <t xml:space="preserve">The amount requested from the sponsoring Program Office.
</t>
        </r>
      </text>
    </comment>
    <comment ref="A50"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53" authorId="0">
      <text>
        <r>
          <rPr>
            <sz val="8"/>
            <rFont val="Tahoma"/>
            <family val="2"/>
          </rPr>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r>
      </text>
    </comment>
    <comment ref="D56" authorId="0">
      <text>
        <r>
          <rPr>
            <sz val="8"/>
            <rFont val="Tahoma"/>
            <family val="2"/>
          </rPr>
          <t xml:space="preserve">Enter the total number of items to be purchased.
</t>
        </r>
      </text>
    </comment>
    <comment ref="F56" authorId="0">
      <text>
        <r>
          <rPr>
            <sz val="8"/>
            <rFont val="Tahoma"/>
            <family val="2"/>
          </rPr>
          <t xml:space="preserve">Enter the cost of each supply item, for example, $11 for printer ink or $110 for office supplies.
</t>
        </r>
      </text>
    </comment>
    <comment ref="I56" authorId="0">
      <text>
        <r>
          <rPr>
            <sz val="8"/>
            <rFont val="Tahoma"/>
            <family val="2"/>
          </rPr>
          <t xml:space="preserve">Total cost is the calculated value of the data provided and should match the total amount to be paid for supply item. 
</t>
        </r>
        <r>
          <rPr>
            <b/>
            <sz val="8"/>
            <rFont val="Tahoma"/>
            <family val="2"/>
          </rPr>
          <t>Total Cost = # of Items x Cost</t>
        </r>
        <r>
          <rPr>
            <sz val="8"/>
            <rFont val="Tahoma"/>
            <family val="2"/>
          </rPr>
          <t xml:space="preserve">
</t>
        </r>
      </text>
    </comment>
    <comment ref="J56"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56" authorId="2">
      <text>
        <r>
          <rPr>
            <sz val="9"/>
            <rFont val="Tahoma"/>
            <family val="2"/>
          </rPr>
          <t xml:space="preserve">The amount requested from the sponsoring Program Office.
</t>
        </r>
      </text>
    </comment>
    <comment ref="A61"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64" authorId="0">
      <text>
        <r>
          <rPr>
            <sz val="8"/>
            <rFont val="Tahoma"/>
            <family val="2"/>
          </rPr>
          <t xml:space="preserve">Provide a description of the construction project and an estimate of the costs.  Construction costs are only allowed for Purpose Area #4. Minor repairs or renovations may be allowable in other Purpose Areas and should be classified in the “Other” category.  Consult with the program office before budgeting funds in this category.  All requested information must be included in the budget detail worksheet and  budget narrative.  </t>
        </r>
      </text>
    </comment>
    <comment ref="A67" authorId="0">
      <text>
        <r>
          <rPr>
            <sz val="8"/>
            <rFont val="Tahoma"/>
            <family val="2"/>
          </rPr>
          <t>Construction costs are not permitted by this Purpose Area.</t>
        </r>
      </text>
    </comment>
    <comment ref="D67" authorId="0">
      <text>
        <r>
          <rPr>
            <sz val="8"/>
            <rFont val="Tahoma"/>
            <family val="2"/>
          </rPr>
          <t xml:space="preserve">Enter the total number of items to be purchased.
</t>
        </r>
      </text>
    </comment>
    <comment ref="F67" authorId="0">
      <text>
        <r>
          <rPr>
            <sz val="8"/>
            <rFont val="Tahoma"/>
            <family val="2"/>
          </rPr>
          <t xml:space="preserve">Enter the cost of each construction task.
</t>
        </r>
      </text>
    </comment>
    <comment ref="I67" authorId="0">
      <text>
        <r>
          <rPr>
            <sz val="8"/>
            <rFont val="Tahoma"/>
            <family val="2"/>
          </rPr>
          <t xml:space="preserve">Total cost is the calculated value of the data provided and should match the total amount to be paid for construction task. 
</t>
        </r>
        <r>
          <rPr>
            <b/>
            <sz val="8"/>
            <rFont val="Tahoma"/>
            <family val="2"/>
          </rPr>
          <t>Total Cost = # of Items x Cost</t>
        </r>
        <r>
          <rPr>
            <sz val="8"/>
            <rFont val="Tahoma"/>
            <family val="2"/>
          </rPr>
          <t xml:space="preserve">
</t>
        </r>
      </text>
    </comment>
    <comment ref="J67"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67" authorId="2">
      <text>
        <r>
          <rPr>
            <sz val="9"/>
            <rFont val="Tahoma"/>
            <family val="2"/>
          </rPr>
          <t xml:space="preserve">The amount requested from the sponsoring Program Office.
</t>
        </r>
      </text>
    </comment>
    <comment ref="A72"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75" authorId="0">
      <text>
        <r>
          <rPr>
            <b/>
            <sz val="8"/>
            <rFont val="Tahoma"/>
            <family val="2"/>
          </rPr>
          <t>Procurement contracts (see “Contract” definition at 2 CFR 200.22):</t>
        </r>
        <r>
          <rPr>
            <sz val="8"/>
            <rFont val="Tahoma"/>
            <family val="2"/>
          </rPr>
          <t xml:space="preserve">  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Consultant Fees: For each consultant enter the name, if known, service to be provided, hourly or daily fee (8-hour day), and estimated time on the project.  Consultant fees in excess of the DOJ grant-making component’s maximum rate for an 8-hour day (currently $650 for OJP and OVW, and $550 for the COPS Office).  All requested information must be included in the budget detail worksheet and budget narrative.
</t>
        </r>
        <r>
          <rPr>
            <b/>
            <sz val="8"/>
            <rFont val="Tahoma"/>
            <family val="2"/>
          </rPr>
          <t xml:space="preserve">Subawards (see “Subaward” definition at 2 CFR 200.92): </t>
        </r>
        <r>
          <rPr>
            <sz val="8"/>
            <rFont val="Tahoma"/>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(Subgrants)/Procurement Contracts by including the label “(subaward)” with each subaward entry.
</t>
        </r>
      </text>
    </comment>
    <comment ref="I78" authorId="0">
      <text>
        <r>
          <rPr>
            <sz val="8"/>
            <rFont val="Tahoma"/>
            <family val="2"/>
          </rPr>
          <t>Total cost is the value or cost of the procurement contract (or consultant) or of the subaward, as applicable.</t>
        </r>
      </text>
    </comment>
    <comment ref="J78"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78" authorId="2">
      <text>
        <r>
          <rPr>
            <sz val="9"/>
            <rFont val="Tahoma"/>
            <family val="2"/>
          </rPr>
          <t xml:space="preserve">The amount requested from the sponsoring Program Office.
</t>
        </r>
      </text>
    </comment>
    <comment ref="F84" authorId="0">
      <text>
        <r>
          <rPr>
            <sz val="8"/>
            <rFont val="Tahoma"/>
            <family val="2"/>
          </rPr>
          <t xml:space="preserve">Enter the cost of the travel item. For example, the total cost of a single round trip airline ticket, the reimbursement cost of a mile of car travel, or the per night cost of a hotel stay.
</t>
        </r>
      </text>
    </comment>
    <comment ref="G84" authorId="0">
      <text>
        <r>
          <rPr>
            <sz val="8"/>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84" authorId="0">
      <text>
        <r>
          <rPr>
            <sz val="8"/>
            <rFont val="Tahoma"/>
            <family val="2"/>
          </rPr>
          <t xml:space="preserve">Enter the number of staff that will be claiming travel expenses. For example, the number of employees staying in a hotel, or the number of employees being reimbursed for car travel.
</t>
        </r>
      </text>
    </comment>
    <comment ref="I84" authorId="0">
      <text>
        <r>
          <rPr>
            <sz val="8"/>
            <rFont val="Tahoma"/>
            <family val="2"/>
          </rPr>
          <t xml:space="preserve">Total cost is the calculated value of the data provided and should match the total amount to be paid for travel reimbursement. 
</t>
        </r>
        <r>
          <rPr>
            <b/>
            <sz val="8"/>
            <rFont val="Tahoma"/>
            <family val="2"/>
          </rPr>
          <t xml:space="preserve"> Total Cost = Cost x Duration or Distance x # of Staff
</t>
        </r>
        <r>
          <rPr>
            <sz val="8"/>
            <rFont val="Tahoma"/>
            <family val="2"/>
          </rPr>
          <t xml:space="preserve">
 </t>
        </r>
      </text>
    </comment>
    <comment ref="J84"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84" authorId="2">
      <text>
        <r>
          <rPr>
            <sz val="9"/>
            <rFont val="Tahoma"/>
            <family val="2"/>
          </rPr>
          <t xml:space="preserve">The amount requested from the sponsoring Program Office.
</t>
        </r>
      </text>
    </comment>
    <comment ref="A89"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92" authorId="0">
      <text>
        <r>
          <rPr>
            <sz val="8"/>
            <rFont val="Tahoma"/>
            <family val="2"/>
          </rPr>
          <t xml:space="preserve">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
</t>
        </r>
      </text>
    </comment>
    <comment ref="I95" authorId="0">
      <text>
        <r>
          <rPr>
            <sz val="8"/>
            <rFont val="Tahoma"/>
            <family val="2"/>
          </rPr>
          <t>Total cost is the value or cost of the other cost.</t>
        </r>
      </text>
    </comment>
    <comment ref="J95"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95" authorId="2">
      <text>
        <r>
          <rPr>
            <sz val="9"/>
            <rFont val="Tahoma"/>
            <family val="2"/>
          </rPr>
          <t xml:space="preserve">The amount requested from the sponsoring Program Office.
</t>
        </r>
      </text>
    </comment>
    <comment ref="A100"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103" authorId="0">
      <text>
        <r>
          <rPr>
            <sz val="8"/>
            <rFont val="Tahoma"/>
            <family val="2"/>
          </rPr>
          <t xml:space="preserve">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
</t>
        </r>
      </text>
    </comment>
    <comment ref="D106" authorId="0">
      <text>
        <r>
          <rPr>
            <sz val="8"/>
            <rFont val="Tahoma"/>
            <family val="2"/>
          </rPr>
          <t xml:space="preserve">Cost is the value of the indirect cost.
</t>
        </r>
      </text>
    </comment>
    <comment ref="F106" authorId="0">
      <text>
        <r>
          <rPr>
            <sz val="8"/>
            <rFont val="Tahoma"/>
            <family val="2"/>
          </rPr>
          <t xml:space="preserve">The approved cost rate for this indirect cost.
</t>
        </r>
      </text>
    </comment>
    <comment ref="I106" authorId="0">
      <text>
        <r>
          <rPr>
            <sz val="8"/>
            <rFont val="Tahoma"/>
            <family val="2"/>
          </rPr>
          <t xml:space="preserve">Total cost is the calculated value of the data provided and should match the total amount to be paid for this indirect cost. 
</t>
        </r>
        <r>
          <rPr>
            <b/>
            <sz val="8"/>
            <rFont val="Tahoma"/>
            <family val="2"/>
          </rPr>
          <t>Total Cost = Cost x Cost Rate</t>
        </r>
        <r>
          <rPr>
            <sz val="8"/>
            <rFont val="Tahoma"/>
            <family val="2"/>
          </rPr>
          <t xml:space="preserve">
</t>
        </r>
      </text>
    </comment>
    <comment ref="J106"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106" authorId="2">
      <text>
        <r>
          <rPr>
            <sz val="9"/>
            <rFont val="Tahoma"/>
            <family val="2"/>
          </rPr>
          <t xml:space="preserve">The amount requested from the sponsoring Program Office.
</t>
        </r>
      </text>
    </comment>
    <comment ref="A111" authorId="0">
      <text>
        <r>
          <rPr>
            <sz val="8"/>
            <rFont val="Tahoma"/>
            <family val="2"/>
          </rPr>
          <t xml:space="preserve">Enter a text description explaining how the numbers provided in this section were generated, as well as any explanation of the proposed personnel’s roles and qualifications. 
</t>
        </r>
      </text>
    </comment>
  </commentList>
</comments>
</file>

<file path=xl/comments8.xml><?xml version="1.0" encoding="utf-8"?>
<comments xmlns="http://schemas.openxmlformats.org/spreadsheetml/2006/main">
  <authors>
    <author>Klousia, John</author>
    <author>Jerry Makris</author>
    <author>mangatadm</author>
  </authors>
  <commentList>
    <comment ref="A9" authorId="0">
      <text>
        <r>
          <rPr>
            <sz val="8"/>
            <rFont val="Tahoma"/>
            <family val="2"/>
          </rPr>
          <t xml:space="preserve">List each position by title and name of employee, if available. Show the annual salary rate and the percentage of time to be devoted to the project. Compensation paid for employees engaged in grant avtivities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r>
      </text>
    </comment>
    <comment ref="C12" authorId="1">
      <text>
        <r>
          <rPr>
            <sz val="8"/>
            <rFont val="Tahoma"/>
            <family val="2"/>
          </rPr>
          <t>Enter the total number of positions for type.</t>
        </r>
      </text>
    </comment>
    <comment ref="D12" authorId="0">
      <text>
        <r>
          <rPr>
            <sz val="8"/>
            <rFont val="Tahoma"/>
            <family val="2"/>
          </rPr>
          <t xml:space="preserve">Enter the employee’s salary. This value can be entered as hourly, daily, weekly or yearly rates. </t>
        </r>
      </text>
    </comment>
    <comment ref="E12" authorId="0">
      <text>
        <r>
          <rPr>
            <sz val="8"/>
            <rFont val="Tahoma"/>
            <family val="2"/>
          </rPr>
          <t xml:space="preserve">Enter the rate classification for this employee’s salary. Possible values are “hourly, daily, weekly, yearly.” This column is not used by the calculation and is only for annotative purposes.
</t>
        </r>
      </text>
    </comment>
    <comment ref="F12" authorId="0">
      <text>
        <r>
          <rPr>
            <sz val="8"/>
            <rFont val="Tahoma"/>
            <family val="2"/>
          </rPr>
          <t xml:space="preserve">Enter the number of hours, days, weeks, or years the employee will be working on the project. This column should be the total calendar time. The employee’s actual allocation/availability should be reflected in the “%” column.
</t>
        </r>
      </text>
    </comment>
    <comment ref="H12" authorId="0">
      <text>
        <r>
          <rPr>
            <sz val="8"/>
            <rFont val="Tahoma"/>
            <family val="2"/>
          </rPr>
          <t xml:space="preserve">Enter the percentage the individual will be working on the proposed project. If the employee is full-time enter 100%.
</t>
        </r>
      </text>
    </comment>
    <comment ref="I12" authorId="0">
      <text>
        <r>
          <rPr>
            <sz val="8"/>
            <rFont val="Tahoma"/>
            <family val="2"/>
          </rPr>
          <t xml:space="preserve">Total cost is the calculated value of the data provided and should match the total amount to be paid to this employee over the life of the program. 
 </t>
        </r>
        <r>
          <rPr>
            <b/>
            <sz val="8"/>
            <rFont val="Tahoma"/>
            <family val="2"/>
          </rPr>
          <t>Total Cost = Salary x Time Worked x %</t>
        </r>
        <r>
          <rPr>
            <sz val="8"/>
            <rFont val="Tahoma"/>
            <family val="2"/>
          </rPr>
          <t xml:space="preserve">
</t>
        </r>
      </text>
    </comment>
    <comment ref="J12"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12" authorId="2">
      <text>
        <r>
          <rPr>
            <sz val="9"/>
            <rFont val="Tahoma"/>
            <family val="2"/>
          </rPr>
          <t xml:space="preserve">The amount requested from the sponsoring Program Office.
</t>
        </r>
      </text>
    </comment>
    <comment ref="A17"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20" authorId="0">
      <text>
        <r>
          <rPr>
            <sz val="8"/>
            <rFont val="Tahoma"/>
            <family val="2"/>
          </rPr>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r>
      </text>
    </comment>
    <comment ref="D23" authorId="0">
      <text>
        <r>
          <rPr>
            <sz val="8"/>
            <rFont val="Tahoma"/>
            <family val="2"/>
          </rPr>
          <t xml:space="preserve">Enter the cost base for each employee listed in section “A. Personnel” that will receive fringe benefits as part of working on this grant. The salary value may be the Total Cost value calculated for the specific employee.
</t>
        </r>
      </text>
    </comment>
    <comment ref="F23" authorId="0">
      <text>
        <r>
          <rPr>
            <sz val="8"/>
            <rFont val="Tahoma"/>
            <family val="2"/>
          </rPr>
          <t xml:space="preserve">Enter the percentage of the employee’s salary that is paid as fringe benefits.
</t>
        </r>
      </text>
    </comment>
    <comment ref="I23" authorId="0">
      <text>
        <r>
          <rPr>
            <sz val="8"/>
            <rFont val="Tahoma"/>
            <family val="2"/>
          </rPr>
          <t>Total cost is the calculated value of the data provided and should match the total amount to be paid to this employee as fringe benefits over the life of the sponsored program.</t>
        </r>
      </text>
    </comment>
    <comment ref="J23"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23" authorId="2">
      <text>
        <r>
          <rPr>
            <sz val="9"/>
            <rFont val="Tahoma"/>
            <family val="2"/>
          </rPr>
          <t xml:space="preserve">The amount requested from the sponsoring Program Office.
</t>
        </r>
      </text>
    </comment>
    <comment ref="A28"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31" authorId="0">
      <text>
        <r>
          <rPr>
            <sz val="8"/>
            <rFont val="Tahoma"/>
            <family val="2"/>
          </rP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Note:  Travel expenses for consultants should be included in the “Consultant Travel” data fields under the “Subawards (Subgrants)/Procurement Contracts” category.   For each Purpose Area applied for, the budget should include the estimated cost for travel and accommodations for two staff to attend two three-day long meetings, with one in Washington D.C. and one in their region, with the exception of Purpose Area 1, which should budget for one meeting in Washington D.C, and Purpose Areas 6 and 7, which should budget for 3 meetings within a 3 year period, with 2 in Washington D.C, and 1 within their region. All requested information must be included in the budget detail worksheet and budget narrative. 
</t>
        </r>
      </text>
    </comment>
    <comment ref="F34" authorId="0">
      <text>
        <r>
          <rPr>
            <sz val="8"/>
            <rFont val="Tahoma"/>
            <family val="2"/>
          </rPr>
          <t xml:space="preserve">Enter the cost of the travel item. For example, the total cost of a single round trip airline ticket, the reimbursement cost of a mile of car travel, or the per night cost of a hotel stay.
</t>
        </r>
      </text>
    </comment>
    <comment ref="G34" authorId="0">
      <text>
        <r>
          <rPr>
            <sz val="8"/>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34" authorId="0">
      <text>
        <r>
          <rPr>
            <sz val="8"/>
            <rFont val="Tahoma"/>
            <family val="2"/>
          </rPr>
          <t xml:space="preserve">Enter the number of staff that will be claiming travel expenses. For example, the number of employees staying in a hotel, or the number of employees being reimbursed for car travel.
</t>
        </r>
      </text>
    </comment>
    <comment ref="I34" authorId="0">
      <text>
        <r>
          <rPr>
            <sz val="8"/>
            <rFont val="Tahoma"/>
            <family val="2"/>
          </rPr>
          <t xml:space="preserve">Total cost is the calculated value of the data provided and should match the total amount to be paid for travel reimbursement. 
</t>
        </r>
        <r>
          <rPr>
            <b/>
            <sz val="8"/>
            <rFont val="Tahoma"/>
            <family val="2"/>
          </rPr>
          <t xml:space="preserve"> Total Cost = Cost x Duration or Distance x # of Staff
</t>
        </r>
        <r>
          <rPr>
            <sz val="8"/>
            <rFont val="Tahoma"/>
            <family val="2"/>
          </rPr>
          <t xml:space="preserve">
 </t>
        </r>
      </text>
    </comment>
    <comment ref="J34"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34" authorId="2">
      <text>
        <r>
          <rPr>
            <sz val="9"/>
            <rFont val="Tahoma"/>
            <family val="2"/>
          </rPr>
          <t xml:space="preserve">The amount requested from the sponsoring Program Office.
</t>
        </r>
      </text>
    </comment>
    <comment ref="A39"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42" authorId="0">
      <text>
        <r>
          <rPr>
            <sz val="8"/>
            <rFont val="Tahoma"/>
            <family val="2"/>
          </rPr>
          <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text>
    </comment>
    <comment ref="D45" authorId="0">
      <text>
        <r>
          <rPr>
            <sz val="8"/>
            <rFont val="Tahoma"/>
            <family val="2"/>
          </rPr>
          <t xml:space="preserve">Enter the total number of items to be purchased.
</t>
        </r>
      </text>
    </comment>
    <comment ref="F45" authorId="0">
      <text>
        <r>
          <rPr>
            <sz val="8"/>
            <rFont val="Tahoma"/>
            <family val="2"/>
          </rPr>
          <t xml:space="preserve">Enter the cost of each equipment item.
</t>
        </r>
      </text>
    </comment>
    <comment ref="I45" authorId="0">
      <text>
        <r>
          <rPr>
            <sz val="8"/>
            <rFont val="Tahoma"/>
            <family val="2"/>
          </rPr>
          <t xml:space="preserve">Total cost is the calculated value of the data provided and should match the total amount to be paid for equipment item. 
</t>
        </r>
        <r>
          <rPr>
            <b/>
            <sz val="8"/>
            <rFont val="Tahoma"/>
            <family val="2"/>
          </rPr>
          <t>Total Cost = # of Items x Cost</t>
        </r>
        <r>
          <rPr>
            <sz val="8"/>
            <rFont val="Tahoma"/>
            <family val="2"/>
          </rPr>
          <t xml:space="preserve">
</t>
        </r>
      </text>
    </comment>
    <comment ref="J45"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45" authorId="2">
      <text>
        <r>
          <rPr>
            <sz val="9"/>
            <rFont val="Tahoma"/>
            <family val="2"/>
          </rPr>
          <t xml:space="preserve">The amount requested from the sponsoring Program Office.
</t>
        </r>
      </text>
    </comment>
    <comment ref="A50"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53" authorId="0">
      <text>
        <r>
          <rPr>
            <sz val="8"/>
            <rFont val="Tahoma"/>
            <family val="2"/>
          </rPr>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r>
      </text>
    </comment>
    <comment ref="D56" authorId="0">
      <text>
        <r>
          <rPr>
            <sz val="8"/>
            <rFont val="Tahoma"/>
            <family val="2"/>
          </rPr>
          <t xml:space="preserve">Enter the total number of items to be purchased.
</t>
        </r>
      </text>
    </comment>
    <comment ref="F56" authorId="0">
      <text>
        <r>
          <rPr>
            <sz val="8"/>
            <rFont val="Tahoma"/>
            <family val="2"/>
          </rPr>
          <t xml:space="preserve">Enter the cost of each supply item, for example, $11 for printer ink or $110 for office supplies.
</t>
        </r>
      </text>
    </comment>
    <comment ref="I56" authorId="0">
      <text>
        <r>
          <rPr>
            <sz val="8"/>
            <rFont val="Tahoma"/>
            <family val="2"/>
          </rPr>
          <t xml:space="preserve">Total cost is the calculated value of the data provided and should match the total amount to be paid for supply item. 
</t>
        </r>
        <r>
          <rPr>
            <b/>
            <sz val="8"/>
            <rFont val="Tahoma"/>
            <family val="2"/>
          </rPr>
          <t>Total Cost = # of Items x Cost</t>
        </r>
        <r>
          <rPr>
            <sz val="8"/>
            <rFont val="Tahoma"/>
            <family val="2"/>
          </rPr>
          <t xml:space="preserve">
</t>
        </r>
      </text>
    </comment>
    <comment ref="J56"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56" authorId="2">
      <text>
        <r>
          <rPr>
            <sz val="9"/>
            <rFont val="Tahoma"/>
            <family val="2"/>
          </rPr>
          <t xml:space="preserve">The amount requested from the sponsoring Program Office.
</t>
        </r>
      </text>
    </comment>
    <comment ref="A61"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64" authorId="0">
      <text>
        <r>
          <rPr>
            <sz val="8"/>
            <rFont val="Tahoma"/>
            <family val="2"/>
          </rPr>
          <t xml:space="preserve">Provide a description of the construction project and an estimate of the costs.  Construction costs are only allowed for Purpose Area #4. Minor repairs or renovations may be allowable in other Purpose Areas and should be classified in the “Other” category.  Consult with the program office before budgeting funds in this category.  All requested information must be included in the budget detail worksheet and  budget narrative. </t>
        </r>
      </text>
    </comment>
    <comment ref="A67" authorId="0">
      <text>
        <r>
          <rPr>
            <sz val="8"/>
            <rFont val="Tahoma"/>
            <family val="2"/>
          </rPr>
          <t>Construction costs are not permitted by this Purpose Area.</t>
        </r>
      </text>
    </comment>
    <comment ref="D67" authorId="0">
      <text>
        <r>
          <rPr>
            <sz val="8"/>
            <rFont val="Tahoma"/>
            <family val="2"/>
          </rPr>
          <t xml:space="preserve">Enter the total number of items to be purchased.
</t>
        </r>
      </text>
    </comment>
    <comment ref="F67" authorId="0">
      <text>
        <r>
          <rPr>
            <sz val="8"/>
            <rFont val="Tahoma"/>
            <family val="2"/>
          </rPr>
          <t xml:space="preserve">Enter the cost of each construction task.
</t>
        </r>
      </text>
    </comment>
    <comment ref="I67" authorId="0">
      <text>
        <r>
          <rPr>
            <sz val="8"/>
            <rFont val="Tahoma"/>
            <family val="2"/>
          </rPr>
          <t xml:space="preserve">Total cost is the calculated value of the data provided and should match the total amount to be paid for construction task. 
</t>
        </r>
        <r>
          <rPr>
            <b/>
            <sz val="8"/>
            <rFont val="Tahoma"/>
            <family val="2"/>
          </rPr>
          <t>Total Cost = # of Items x Cost</t>
        </r>
        <r>
          <rPr>
            <sz val="8"/>
            <rFont val="Tahoma"/>
            <family val="2"/>
          </rPr>
          <t xml:space="preserve">
</t>
        </r>
      </text>
    </comment>
    <comment ref="J67"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67" authorId="2">
      <text>
        <r>
          <rPr>
            <sz val="9"/>
            <rFont val="Tahoma"/>
            <family val="2"/>
          </rPr>
          <t xml:space="preserve">The amount requested from the sponsoring Program Office.
</t>
        </r>
      </text>
    </comment>
    <comment ref="A72"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75" authorId="0">
      <text>
        <r>
          <rPr>
            <b/>
            <sz val="8"/>
            <rFont val="Tahoma"/>
            <family val="2"/>
          </rPr>
          <t xml:space="preserve">Procurement contracts (see “Contract” definition at 2 CFR 200.22): </t>
        </r>
        <r>
          <rPr>
            <sz val="8"/>
            <rFont val="Tahoma"/>
            <family val="2"/>
          </rPr>
          <t xml:space="preserve"> 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$250,000).  Consultant Fees: For each consultant enter the name, if known, service to be provided, hourly or daily fee (8-hour day), and estimated time on the project.  Consultant fees in excess of the DOJ grant-making component’s maximum rate for an 8-hour day (currently $650).  All requested information must be included in the budget detail worksheet and budget narrative.
</t>
        </r>
        <r>
          <rPr>
            <b/>
            <sz val="8"/>
            <rFont val="Tahoma"/>
            <family val="2"/>
          </rPr>
          <t>Subawards (see “Subaward” definition at 2 CFR 200.92):</t>
        </r>
        <r>
          <rPr>
            <sz val="8"/>
            <rFont val="Tahoma"/>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(Subgrants)/Procurement Contracts by including the label “(subaward)” with each subaward entry.
</t>
        </r>
      </text>
    </comment>
    <comment ref="I78" authorId="0">
      <text>
        <r>
          <rPr>
            <sz val="8"/>
            <rFont val="Tahoma"/>
            <family val="2"/>
          </rPr>
          <t>Total cost is the value or cost of the procurement contract (or consultant) or of the subaward, as applicable.</t>
        </r>
      </text>
    </comment>
    <comment ref="J78"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78" authorId="2">
      <text>
        <r>
          <rPr>
            <sz val="9"/>
            <rFont val="Tahoma"/>
            <family val="2"/>
          </rPr>
          <t xml:space="preserve">The amount requested from the sponsoring Program Office.
</t>
        </r>
      </text>
    </comment>
    <comment ref="F84" authorId="0">
      <text>
        <r>
          <rPr>
            <sz val="8"/>
            <rFont val="Tahoma"/>
            <family val="2"/>
          </rPr>
          <t xml:space="preserve">Enter the cost of the travel item. For example, the total cost of a single round trip airline ticket, the reimbursement cost of a mile of car travel, or the per night cost of a hotel stay.
</t>
        </r>
      </text>
    </comment>
    <comment ref="G84" authorId="0">
      <text>
        <r>
          <rPr>
            <sz val="8"/>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84" authorId="0">
      <text>
        <r>
          <rPr>
            <sz val="8"/>
            <rFont val="Tahoma"/>
            <family val="2"/>
          </rPr>
          <t xml:space="preserve">Enter the number of staff that will be claiming travel expenses. For example, the number of employees staying in a hotel, or the number of employees being reimbursed for car travel.
</t>
        </r>
      </text>
    </comment>
    <comment ref="I84" authorId="0">
      <text>
        <r>
          <rPr>
            <sz val="8"/>
            <rFont val="Tahoma"/>
            <family val="2"/>
          </rPr>
          <t xml:space="preserve">Total cost is the calculated value of the data provided and should match the total amount to be paid for travel reimbursement. 
</t>
        </r>
        <r>
          <rPr>
            <b/>
            <sz val="8"/>
            <rFont val="Tahoma"/>
            <family val="2"/>
          </rPr>
          <t xml:space="preserve"> Total Cost = Cost x Duration or Distance x # of Staff
</t>
        </r>
        <r>
          <rPr>
            <sz val="8"/>
            <rFont val="Tahoma"/>
            <family val="2"/>
          </rPr>
          <t xml:space="preserve">
 </t>
        </r>
      </text>
    </comment>
    <comment ref="J84"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84" authorId="2">
      <text>
        <r>
          <rPr>
            <sz val="9"/>
            <rFont val="Tahoma"/>
            <family val="2"/>
          </rPr>
          <t xml:space="preserve">The amount requested from the sponsoring Program Office.
</t>
        </r>
      </text>
    </comment>
    <comment ref="A89"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92" authorId="0">
      <text>
        <r>
          <rPr>
            <sz val="8"/>
            <rFont val="Tahoma"/>
            <family val="2"/>
          </rPr>
          <t xml:space="preserve">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
</t>
        </r>
      </text>
    </comment>
    <comment ref="I95" authorId="0">
      <text>
        <r>
          <rPr>
            <sz val="8"/>
            <rFont val="Tahoma"/>
            <family val="2"/>
          </rPr>
          <t>Total cost is the value or cost of the other cost.</t>
        </r>
      </text>
    </comment>
    <comment ref="J95"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95" authorId="2">
      <text>
        <r>
          <rPr>
            <sz val="9"/>
            <rFont val="Tahoma"/>
            <family val="2"/>
          </rPr>
          <t xml:space="preserve">The amount requested from the sponsoring Program Office.
</t>
        </r>
      </text>
    </comment>
    <comment ref="A100"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103" authorId="0">
      <text>
        <r>
          <rPr>
            <sz val="8"/>
            <rFont val="Tahoma"/>
            <family val="2"/>
          </rPr>
          <t xml:space="preserve">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
</t>
        </r>
      </text>
    </comment>
    <comment ref="D106" authorId="0">
      <text>
        <r>
          <rPr>
            <sz val="8"/>
            <rFont val="Tahoma"/>
            <family val="2"/>
          </rPr>
          <t xml:space="preserve">Cost is the value of the indirect cost.
</t>
        </r>
      </text>
    </comment>
    <comment ref="F106" authorId="0">
      <text>
        <r>
          <rPr>
            <sz val="8"/>
            <rFont val="Tahoma"/>
            <family val="2"/>
          </rPr>
          <t xml:space="preserve">The approved cost rate for this indirect cost.
</t>
        </r>
      </text>
    </comment>
    <comment ref="I106" authorId="0">
      <text>
        <r>
          <rPr>
            <sz val="8"/>
            <rFont val="Tahoma"/>
            <family val="2"/>
          </rPr>
          <t xml:space="preserve">Total cost is the calculated value of the data provided and should match the total amount to be paid for this indirect cost. 
</t>
        </r>
        <r>
          <rPr>
            <b/>
            <sz val="8"/>
            <rFont val="Tahoma"/>
            <family val="2"/>
          </rPr>
          <t>Total Cost = Cost x Cost Rate</t>
        </r>
        <r>
          <rPr>
            <sz val="8"/>
            <rFont val="Tahoma"/>
            <family val="2"/>
          </rPr>
          <t xml:space="preserve">
</t>
        </r>
      </text>
    </comment>
    <comment ref="J106"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106" authorId="2">
      <text>
        <r>
          <rPr>
            <sz val="9"/>
            <rFont val="Tahoma"/>
            <family val="2"/>
          </rPr>
          <t xml:space="preserve">The amount requested from the sponsoring Program Office.
</t>
        </r>
      </text>
    </comment>
    <comment ref="A111" authorId="0">
      <text>
        <r>
          <rPr>
            <sz val="8"/>
            <rFont val="Tahoma"/>
            <family val="2"/>
          </rPr>
          <t xml:space="preserve">Enter a text description explaining how the numbers provided in this section were generated, as well as any explanation of the proposed personnel’s roles and qualifications. 
</t>
        </r>
      </text>
    </comment>
  </commentList>
</comments>
</file>

<file path=xl/comments9.xml><?xml version="1.0" encoding="utf-8"?>
<comments xmlns="http://schemas.openxmlformats.org/spreadsheetml/2006/main">
  <authors>
    <author>Klousia, John</author>
    <author>Jerry Makris</author>
    <author>mangatadm</author>
  </authors>
  <commentList>
    <comment ref="A9" authorId="0">
      <text>
        <r>
          <rPr>
            <sz val="8"/>
            <rFont val="Tahoma"/>
            <family val="2"/>
          </rPr>
          <t xml:space="preserve">List each position by title and name of employee, if available. Show the annual salary rate and the percentage of time to be devoted to the project. Compensation paid for employees engaged in grant avtivities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r>
      </text>
    </comment>
    <comment ref="C12" authorId="1">
      <text>
        <r>
          <rPr>
            <sz val="8"/>
            <rFont val="Tahoma"/>
            <family val="2"/>
          </rPr>
          <t>Enter the total number of positions for type.</t>
        </r>
      </text>
    </comment>
    <comment ref="D12" authorId="0">
      <text>
        <r>
          <rPr>
            <sz val="8"/>
            <rFont val="Tahoma"/>
            <family val="2"/>
          </rPr>
          <t xml:space="preserve">Enter the employee’s salary. This value can be entered as hourly, daily, weekly or yearly rates. </t>
        </r>
      </text>
    </comment>
    <comment ref="E12" authorId="0">
      <text>
        <r>
          <rPr>
            <sz val="8"/>
            <rFont val="Tahoma"/>
            <family val="2"/>
          </rPr>
          <t xml:space="preserve">Enter the rate classification for this employee’s salary. Possible values are “hourly, daily, weekly, yearly.” This column is not used by the calculation and is only for annotative purposes.
</t>
        </r>
      </text>
    </comment>
    <comment ref="F12" authorId="0">
      <text>
        <r>
          <rPr>
            <sz val="8"/>
            <rFont val="Tahoma"/>
            <family val="2"/>
          </rPr>
          <t xml:space="preserve">Enter the number of hours, days, weeks, or years the employee will be working on the project. This column should be the total calendar time. The employee’s actual allocation/availability should be reflected in the “%” column.
</t>
        </r>
      </text>
    </comment>
    <comment ref="H12" authorId="0">
      <text>
        <r>
          <rPr>
            <sz val="8"/>
            <rFont val="Tahoma"/>
            <family val="2"/>
          </rPr>
          <t xml:space="preserve">Enter the percentage the individual will be working on the proposed project. If the employee is full-time enter 100%.
</t>
        </r>
      </text>
    </comment>
    <comment ref="I12" authorId="0">
      <text>
        <r>
          <rPr>
            <sz val="8"/>
            <rFont val="Tahoma"/>
            <family val="2"/>
          </rPr>
          <t xml:space="preserve">Total cost is the calculated value of the data provided and should match the total amount to be paid to this employee over the life of the program. 
 </t>
        </r>
        <r>
          <rPr>
            <b/>
            <sz val="8"/>
            <rFont val="Tahoma"/>
            <family val="2"/>
          </rPr>
          <t>Total Cost = Salary x Time Worked x %</t>
        </r>
        <r>
          <rPr>
            <sz val="8"/>
            <rFont val="Tahoma"/>
            <family val="2"/>
          </rPr>
          <t xml:space="preserve">
</t>
        </r>
      </text>
    </comment>
    <comment ref="J12"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12" authorId="2">
      <text>
        <r>
          <rPr>
            <sz val="9"/>
            <rFont val="Tahoma"/>
            <family val="2"/>
          </rPr>
          <t xml:space="preserve">The amount requested from the sponsoring Program Office.
</t>
        </r>
      </text>
    </comment>
    <comment ref="A17"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20" authorId="0">
      <text>
        <r>
          <rPr>
            <sz val="8"/>
            <rFont val="Tahoma"/>
            <family val="2"/>
          </rPr>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r>
      </text>
    </comment>
    <comment ref="D23" authorId="0">
      <text>
        <r>
          <rPr>
            <sz val="8"/>
            <rFont val="Tahoma"/>
            <family val="2"/>
          </rPr>
          <t xml:space="preserve">Enter the cost base for each employee listed in section “A. Personnel” that will receive fringe benefits as part of working on this grant. The salary value may be the Total Cost value calculated for the specific employee.
</t>
        </r>
      </text>
    </comment>
    <comment ref="F23" authorId="0">
      <text>
        <r>
          <rPr>
            <sz val="8"/>
            <rFont val="Tahoma"/>
            <family val="2"/>
          </rPr>
          <t xml:space="preserve">Enter the percentage of the employee’s salary that is paid as fringe benefits.
</t>
        </r>
      </text>
    </comment>
    <comment ref="I23" authorId="0">
      <text>
        <r>
          <rPr>
            <sz val="8"/>
            <rFont val="Tahoma"/>
            <family val="2"/>
          </rPr>
          <t>Total cost is the calculated value of the data provided and should match the total amount to be paid to this employee as fringe benefits over the life of the sponsored program.</t>
        </r>
      </text>
    </comment>
    <comment ref="J23"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23" authorId="2">
      <text>
        <r>
          <rPr>
            <sz val="9"/>
            <rFont val="Tahoma"/>
            <family val="2"/>
          </rPr>
          <t xml:space="preserve">The amount requested from the sponsoring Program Office.
</t>
        </r>
      </text>
    </comment>
    <comment ref="A28"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31" authorId="0">
      <text>
        <r>
          <rPr>
            <sz val="8"/>
            <rFont val="Tahoma"/>
            <family val="2"/>
          </rP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t>
        </r>
        <r>
          <rPr>
            <b/>
            <sz val="8"/>
            <rFont val="Tahoma"/>
            <family val="2"/>
          </rPr>
          <t>Note:</t>
        </r>
        <r>
          <rPr>
            <sz val="8"/>
            <rFont val="Tahoma"/>
            <family val="2"/>
          </rPr>
          <t xml:space="preserve"> Travel expenses for consultants should be included in the “Consultant Travel” data fields under the “Subawards (Subgrants)/Procurement Contracts” category.  For each Purpose Area applied for, the budget should include the estimated cost for travel and accommodations for two staff to attend two three-day long meetings, with one in Washington D.C. and one in their region, with the exception of Purpose Area 1, which should budget for one meeting in Washington D.C, and Purpose Areas 6 and 7, which should budget for 3 meetings within a 3 year period, with 2 in Washington D.C, and 1 within their region. All requested information must be included in the budget detail worksheet and budget narrative. 
</t>
        </r>
      </text>
    </comment>
    <comment ref="F34" authorId="0">
      <text>
        <r>
          <rPr>
            <sz val="8"/>
            <rFont val="Tahoma"/>
            <family val="2"/>
          </rPr>
          <t xml:space="preserve">Enter the cost of the travel item. For example, the total cost of a single round trip airline ticket, the reimbursement cost of a mile of car travel, or the per night cost of a hotel stay.
</t>
        </r>
      </text>
    </comment>
    <comment ref="G34" authorId="0">
      <text>
        <r>
          <rPr>
            <sz val="8"/>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34" authorId="0">
      <text>
        <r>
          <rPr>
            <sz val="8"/>
            <rFont val="Tahoma"/>
            <family val="2"/>
          </rPr>
          <t xml:space="preserve">Enter the number of staff that will be claiming travel expenses. For example, the number of employees staying in a hotel, or the number of employees being reimbursed for car travel.
</t>
        </r>
      </text>
    </comment>
    <comment ref="I34" authorId="0">
      <text>
        <r>
          <rPr>
            <sz val="8"/>
            <rFont val="Tahoma"/>
            <family val="2"/>
          </rPr>
          <t xml:space="preserve">Total cost is the calculated value of the data provided and should match the total amount to be paid for travel reimbursement. 
</t>
        </r>
        <r>
          <rPr>
            <b/>
            <sz val="8"/>
            <rFont val="Tahoma"/>
            <family val="2"/>
          </rPr>
          <t xml:space="preserve"> Total Cost = Cost x Duration or Distance x # of Staff
</t>
        </r>
        <r>
          <rPr>
            <sz val="8"/>
            <rFont val="Tahoma"/>
            <family val="2"/>
          </rPr>
          <t xml:space="preserve">
 </t>
        </r>
      </text>
    </comment>
    <comment ref="J34"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34" authorId="2">
      <text>
        <r>
          <rPr>
            <sz val="9"/>
            <rFont val="Tahoma"/>
            <family val="2"/>
          </rPr>
          <t xml:space="preserve">The amount requested from the sponsoring Program Office.
</t>
        </r>
      </text>
    </comment>
    <comment ref="A39"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42" authorId="0">
      <text>
        <r>
          <rPr>
            <sz val="8"/>
            <rFont val="Tahoma"/>
            <family val="2"/>
          </rPr>
          <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 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text>
    </comment>
    <comment ref="D45" authorId="0">
      <text>
        <r>
          <rPr>
            <sz val="8"/>
            <rFont val="Tahoma"/>
            <family val="2"/>
          </rPr>
          <t xml:space="preserve">Enter the total number of items to be purchased.
</t>
        </r>
      </text>
    </comment>
    <comment ref="F45" authorId="0">
      <text>
        <r>
          <rPr>
            <sz val="8"/>
            <rFont val="Tahoma"/>
            <family val="2"/>
          </rPr>
          <t xml:space="preserve">Enter the cost of each equipment item.
</t>
        </r>
      </text>
    </comment>
    <comment ref="I45" authorId="0">
      <text>
        <r>
          <rPr>
            <sz val="8"/>
            <rFont val="Tahoma"/>
            <family val="2"/>
          </rPr>
          <t xml:space="preserve">Total cost is the calculated value of the data provided and should match the total amount to be paid for equipment item. 
</t>
        </r>
        <r>
          <rPr>
            <b/>
            <sz val="8"/>
            <rFont val="Tahoma"/>
            <family val="2"/>
          </rPr>
          <t>Total Cost = # of Items x Cost</t>
        </r>
        <r>
          <rPr>
            <sz val="8"/>
            <rFont val="Tahoma"/>
            <family val="2"/>
          </rPr>
          <t xml:space="preserve">
</t>
        </r>
      </text>
    </comment>
    <comment ref="J45"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45" authorId="2">
      <text>
        <r>
          <rPr>
            <sz val="9"/>
            <rFont val="Tahoma"/>
            <family val="2"/>
          </rPr>
          <t xml:space="preserve">The amount requested from the sponsoring Program Office.
</t>
        </r>
      </text>
    </comment>
    <comment ref="A50"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53" authorId="0">
      <text>
        <r>
          <rPr>
            <sz val="8"/>
            <rFont val="Tahoma"/>
            <family val="2"/>
          </rPr>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r>
      </text>
    </comment>
    <comment ref="D56" authorId="0">
      <text>
        <r>
          <rPr>
            <sz val="8"/>
            <rFont val="Tahoma"/>
            <family val="2"/>
          </rPr>
          <t xml:space="preserve">Enter the total number of items to be purchased.
</t>
        </r>
      </text>
    </comment>
    <comment ref="F56" authorId="0">
      <text>
        <r>
          <rPr>
            <sz val="8"/>
            <rFont val="Tahoma"/>
            <family val="2"/>
          </rPr>
          <t xml:space="preserve">Enter the cost of each supply item, for example, $11 for printer ink or $110 for office supplies.
</t>
        </r>
      </text>
    </comment>
    <comment ref="I56" authorId="0">
      <text>
        <r>
          <rPr>
            <sz val="8"/>
            <rFont val="Tahoma"/>
            <family val="2"/>
          </rPr>
          <t xml:space="preserve">Total cost is the calculated value of the data provided and should match the total amount to be paid for supply item. 
</t>
        </r>
        <r>
          <rPr>
            <b/>
            <sz val="8"/>
            <rFont val="Tahoma"/>
            <family val="2"/>
          </rPr>
          <t>Total Cost = # of Items x Cost</t>
        </r>
        <r>
          <rPr>
            <sz val="8"/>
            <rFont val="Tahoma"/>
            <family val="2"/>
          </rPr>
          <t xml:space="preserve">
</t>
        </r>
      </text>
    </comment>
    <comment ref="J56"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56" authorId="2">
      <text>
        <r>
          <rPr>
            <sz val="9"/>
            <rFont val="Tahoma"/>
            <family val="2"/>
          </rPr>
          <t xml:space="preserve">The amount requested from the sponsoring Program Office.
</t>
        </r>
      </text>
    </comment>
    <comment ref="A61"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64" authorId="0">
      <text>
        <r>
          <rPr>
            <sz val="8"/>
            <rFont val="Tahoma"/>
            <family val="2"/>
          </rPr>
          <t xml:space="preserve">Provide a description of the construction project and an estimate of the costs.  Construction costs are only allowed for Purpose Area #4. Minor repairs or renovations may be allowable in other Purpose Areas and should be classified in the “Other” category.  Consult with the program office before budgeting funds in this category.  All requested information must be included in the budget detail worksheet and  budget narrative.  </t>
        </r>
      </text>
    </comment>
    <comment ref="A67" authorId="0">
      <text>
        <r>
          <rPr>
            <sz val="8"/>
            <rFont val="Tahoma"/>
            <family val="2"/>
          </rPr>
          <t>Construction costs are not permitted by this Purpose Area.</t>
        </r>
      </text>
    </comment>
    <comment ref="D67" authorId="0">
      <text>
        <r>
          <rPr>
            <sz val="8"/>
            <rFont val="Tahoma"/>
            <family val="2"/>
          </rPr>
          <t xml:space="preserve">Enter the total number of items to be purchased.
</t>
        </r>
      </text>
    </comment>
    <comment ref="F67" authorId="0">
      <text>
        <r>
          <rPr>
            <sz val="8"/>
            <rFont val="Tahoma"/>
            <family val="2"/>
          </rPr>
          <t xml:space="preserve">Enter the cost of each construction task.
</t>
        </r>
      </text>
    </comment>
    <comment ref="I67" authorId="0">
      <text>
        <r>
          <rPr>
            <sz val="8"/>
            <rFont val="Tahoma"/>
            <family val="2"/>
          </rPr>
          <t xml:space="preserve">Total cost is the calculated value of the data provided and should match the total amount to be paid for construction task. 
</t>
        </r>
        <r>
          <rPr>
            <b/>
            <sz val="8"/>
            <rFont val="Tahoma"/>
            <family val="2"/>
          </rPr>
          <t>Total Cost = # of Items x Cost</t>
        </r>
        <r>
          <rPr>
            <sz val="8"/>
            <rFont val="Tahoma"/>
            <family val="2"/>
          </rPr>
          <t xml:space="preserve">
</t>
        </r>
      </text>
    </comment>
    <comment ref="J67"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67" authorId="2">
      <text>
        <r>
          <rPr>
            <sz val="9"/>
            <rFont val="Tahoma"/>
            <family val="2"/>
          </rPr>
          <t xml:space="preserve">The amount requested from the sponsoring Program Office.
</t>
        </r>
      </text>
    </comment>
    <comment ref="A72"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75" authorId="0">
      <text>
        <r>
          <rPr>
            <b/>
            <sz val="8"/>
            <rFont val="Tahoma"/>
            <family val="2"/>
          </rPr>
          <t>Procurement contracts (see “Contract” definition at 2 CFR 200.22):</t>
        </r>
        <r>
          <rPr>
            <sz val="8"/>
            <rFont val="Tahoma"/>
            <family val="2"/>
          </rPr>
          <t xml:space="preserve">  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Consultant Fees: For each consultant enter the name, if known, service to be provided, hourly or daily fee (8-hour day), and estimated time on the project.  Consultant fees in excess of the DOJ grant-making component’s maximum rate for an 8-hour day (currently $650 for OJP and OVW, and $550 for the COPS Office).  All requested information must be included in the budget detail worksheet and budget narrative.
</t>
        </r>
        <r>
          <rPr>
            <b/>
            <sz val="8"/>
            <rFont val="Tahoma"/>
            <family val="2"/>
          </rPr>
          <t xml:space="preserve">Subawards (see “Subaward” definition at 2 CFR 200.92): </t>
        </r>
        <r>
          <rPr>
            <sz val="8"/>
            <rFont val="Tahoma"/>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(Subgrants)/Procurement Contracts by including the label “(subaward)” with each subaward entry.
</t>
        </r>
      </text>
    </comment>
    <comment ref="I78" authorId="0">
      <text>
        <r>
          <rPr>
            <sz val="8"/>
            <rFont val="Tahoma"/>
            <family val="2"/>
          </rPr>
          <t>Total cost is the value or cost of the procurement contract (or consultant) or of the subaward, as applicable.</t>
        </r>
      </text>
    </comment>
    <comment ref="J78"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78" authorId="2">
      <text>
        <r>
          <rPr>
            <sz val="9"/>
            <rFont val="Tahoma"/>
            <family val="2"/>
          </rPr>
          <t xml:space="preserve">The amount requested from the sponsoring Program Office.
</t>
        </r>
      </text>
    </comment>
    <comment ref="F84" authorId="0">
      <text>
        <r>
          <rPr>
            <sz val="8"/>
            <rFont val="Tahoma"/>
            <family val="2"/>
          </rPr>
          <t xml:space="preserve">Enter the cost of the travel item. For example, the total cost of a single round trip airline ticket, the reimbursement cost of a mile of car travel, or the per night cost of a hotel stay.
</t>
        </r>
      </text>
    </comment>
    <comment ref="G84" authorId="0">
      <text>
        <r>
          <rPr>
            <sz val="8"/>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84" authorId="0">
      <text>
        <r>
          <rPr>
            <sz val="8"/>
            <rFont val="Tahoma"/>
            <family val="2"/>
          </rPr>
          <t xml:space="preserve">Enter the number of staff that will be claiming travel expenses. For example, the number of employees staying in a hotel, or the number of employees being reimbursed for car travel.
</t>
        </r>
      </text>
    </comment>
    <comment ref="I84" authorId="0">
      <text>
        <r>
          <rPr>
            <sz val="8"/>
            <rFont val="Tahoma"/>
            <family val="2"/>
          </rPr>
          <t xml:space="preserve">Total cost is the calculated value of the data provided and should match the total amount to be paid for travel reimbursement. 
</t>
        </r>
        <r>
          <rPr>
            <b/>
            <sz val="8"/>
            <rFont val="Tahoma"/>
            <family val="2"/>
          </rPr>
          <t xml:space="preserve"> Total Cost = Cost x Duration or Distance x # of Staff
</t>
        </r>
        <r>
          <rPr>
            <sz val="8"/>
            <rFont val="Tahoma"/>
            <family val="2"/>
          </rPr>
          <t xml:space="preserve">
 </t>
        </r>
      </text>
    </comment>
    <comment ref="J84"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84" authorId="2">
      <text>
        <r>
          <rPr>
            <sz val="9"/>
            <rFont val="Tahoma"/>
            <family val="2"/>
          </rPr>
          <t xml:space="preserve">The amount requested from the sponsoring Program Office.
</t>
        </r>
      </text>
    </comment>
    <comment ref="A89"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92" authorId="0">
      <text>
        <r>
          <rPr>
            <sz val="8"/>
            <rFont val="Tahoma"/>
            <family val="2"/>
          </rPr>
          <t xml:space="preserve">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
</t>
        </r>
      </text>
    </comment>
    <comment ref="I95" authorId="0">
      <text>
        <r>
          <rPr>
            <sz val="8"/>
            <rFont val="Tahoma"/>
            <family val="2"/>
          </rPr>
          <t>Total cost is the value or cost of the other cost.</t>
        </r>
      </text>
    </comment>
    <comment ref="J95"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95" authorId="2">
      <text>
        <r>
          <rPr>
            <sz val="9"/>
            <rFont val="Tahoma"/>
            <family val="2"/>
          </rPr>
          <t xml:space="preserve">The amount requested from the sponsoring Program Office.
</t>
        </r>
      </text>
    </comment>
    <comment ref="A100"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103" authorId="0">
      <text>
        <r>
          <rPr>
            <sz val="8"/>
            <rFont val="Tahoma"/>
            <family val="2"/>
          </rPr>
          <t xml:space="preserve">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
</t>
        </r>
      </text>
    </comment>
    <comment ref="D106" authorId="0">
      <text>
        <r>
          <rPr>
            <sz val="8"/>
            <rFont val="Tahoma"/>
            <family val="2"/>
          </rPr>
          <t xml:space="preserve">Cost is the value of the indirect cost.
</t>
        </r>
      </text>
    </comment>
    <comment ref="F106" authorId="0">
      <text>
        <r>
          <rPr>
            <sz val="8"/>
            <rFont val="Tahoma"/>
            <family val="2"/>
          </rPr>
          <t xml:space="preserve">The approved cost rate for this indirect cost.
</t>
        </r>
      </text>
    </comment>
    <comment ref="I106" authorId="0">
      <text>
        <r>
          <rPr>
            <sz val="8"/>
            <rFont val="Tahoma"/>
            <family val="2"/>
          </rPr>
          <t xml:space="preserve">Total cost is the calculated value of the data provided and should match the total amount to be paid for this indirect cost. 
</t>
        </r>
        <r>
          <rPr>
            <b/>
            <sz val="8"/>
            <rFont val="Tahoma"/>
            <family val="2"/>
          </rPr>
          <t>Total Cost = Cost x Cost Rate</t>
        </r>
        <r>
          <rPr>
            <sz val="8"/>
            <rFont val="Tahoma"/>
            <family val="2"/>
          </rPr>
          <t xml:space="preserve">
</t>
        </r>
      </text>
    </comment>
    <comment ref="J106"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106" authorId="2">
      <text>
        <r>
          <rPr>
            <sz val="9"/>
            <rFont val="Tahoma"/>
            <family val="2"/>
          </rPr>
          <t xml:space="preserve">The amount requested from the sponsoring Program Office.
</t>
        </r>
      </text>
    </comment>
    <comment ref="A111" authorId="0">
      <text>
        <r>
          <rPr>
            <sz val="8"/>
            <rFont val="Tahoma"/>
            <family val="2"/>
          </rPr>
          <t xml:space="preserve">Enter a text description explaining how the numbers provided in this section were generated, as well as any explanation of the proposed personnel’s roles and qualifications. 
</t>
        </r>
      </text>
    </comment>
  </commentList>
</comments>
</file>

<file path=xl/sharedStrings.xml><?xml version="1.0" encoding="utf-8"?>
<sst xmlns="http://schemas.openxmlformats.org/spreadsheetml/2006/main" count="1813" uniqueCount="321">
  <si>
    <t>Personnel</t>
  </si>
  <si>
    <t>Purpose:</t>
  </si>
  <si>
    <t>The Budget Detail Worksheet is provided for your use in the preparation of the budget and budget narrative. All required information (including the budget narrative) must be provided. Funds may not be budgeted in the shaded categories under each purpose area. Indicate any non-federal (matching) amount in the appropriate category, if applicable.</t>
  </si>
  <si>
    <t>Computation</t>
  </si>
  <si>
    <t>Fringe Benefits</t>
  </si>
  <si>
    <t>Travel</t>
  </si>
  <si>
    <t>Equipment</t>
  </si>
  <si>
    <t>Supplies</t>
  </si>
  <si>
    <t>Construction</t>
  </si>
  <si>
    <t>Other Costs</t>
  </si>
  <si>
    <t>Indirect Costs</t>
  </si>
  <si>
    <t>Name/Position</t>
  </si>
  <si>
    <t>Type of Benefit</t>
  </si>
  <si>
    <t>Purpose of Travel</t>
  </si>
  <si>
    <t>Location</t>
  </si>
  <si>
    <t>Type of Expense</t>
  </si>
  <si>
    <t>Supply Items</t>
  </si>
  <si>
    <t>List of Construction Activities</t>
  </si>
  <si>
    <t>Item</t>
  </si>
  <si>
    <t>Description</t>
  </si>
  <si>
    <t>Total</t>
  </si>
  <si>
    <t>Narrative</t>
  </si>
  <si>
    <t xml:space="preserve">Salary </t>
  </si>
  <si>
    <t>List each grant-support fringe benefit that is provided to the grant-funded position.</t>
  </si>
  <si>
    <t>Indicate the purpose of each trip or type of trip (training, advisory group meeting)</t>
  </si>
  <si>
    <t>Hotel, airfare, per diem</t>
  </si>
  <si>
    <t>Cost</t>
  </si>
  <si>
    <t># of Staff</t>
  </si>
  <si>
    <t>Compute the cost of each type of expense X the number of people traveling.</t>
  </si>
  <si>
    <t>List and describe each item of equipment that will be purchased</t>
  </si>
  <si>
    <t>Compute the cost (e.g., the number of each item to be purchased X the cost per item)</t>
  </si>
  <si>
    <t># of Items</t>
  </si>
  <si>
    <t>A. Personnel</t>
  </si>
  <si>
    <t>B. Fringe Benefits</t>
  </si>
  <si>
    <t>C. Travel</t>
  </si>
  <si>
    <t>D. Equipment</t>
  </si>
  <si>
    <t>Provide a list of the types of items to be purchased with grant funds.</t>
  </si>
  <si>
    <t>E. Supplies</t>
  </si>
  <si>
    <t>Describe the item and the compute the costs. Computation: The number of each item to be purchased X the cost per item.</t>
  </si>
  <si>
    <t>F. Construction</t>
  </si>
  <si>
    <t>Compute the costs (e.g., the number of each item to be purchased X the cost per item)</t>
  </si>
  <si>
    <t>G. Consultants/Contracts</t>
  </si>
  <si>
    <t>Program Office</t>
  </si>
  <si>
    <t>COPS</t>
  </si>
  <si>
    <t>Purpose Area (1)</t>
  </si>
  <si>
    <t>H. Other</t>
  </si>
  <si>
    <t>I. Indirect Costs</t>
  </si>
  <si>
    <t>H. Other Costs</t>
  </si>
  <si>
    <t>List and describe items that will be paid with grants funds.</t>
  </si>
  <si>
    <t xml:space="preserve">Description </t>
  </si>
  <si>
    <t>Total Direct Costs</t>
  </si>
  <si>
    <t>Total Project Costs</t>
  </si>
  <si>
    <t>Federal Request</t>
  </si>
  <si>
    <t>Budget Category</t>
  </si>
  <si>
    <t>Total(s)</t>
  </si>
  <si>
    <t>Up to 100% of total Project</t>
  </si>
  <si>
    <t>N/A</t>
  </si>
  <si>
    <t>Name</t>
  </si>
  <si>
    <t>PA (#)</t>
  </si>
  <si>
    <t>BJA</t>
  </si>
  <si>
    <t>OVW</t>
  </si>
  <si>
    <t>OVC</t>
  </si>
  <si>
    <t>OJJDP</t>
  </si>
  <si>
    <t>Worksheet Instructions</t>
  </si>
  <si>
    <t>PA(1)</t>
  </si>
  <si>
    <t>PA (2)</t>
  </si>
  <si>
    <t>PA (3)</t>
  </si>
  <si>
    <t>PA (4)</t>
  </si>
  <si>
    <t>PA (5)</t>
  </si>
  <si>
    <t>PA (6)</t>
  </si>
  <si>
    <t>PA (7)</t>
  </si>
  <si>
    <t>Budget Summary</t>
  </si>
  <si>
    <t>Duration or Distance</t>
  </si>
  <si>
    <t>Rate</t>
  </si>
  <si>
    <t>Non-Federal Contribution</t>
  </si>
  <si>
    <t>Show annual salary rate &amp; amount of time devoted to the project for each name/position.</t>
  </si>
  <si>
    <t>Total Cost</t>
  </si>
  <si>
    <t>Required Match Met</t>
  </si>
  <si>
    <t>Note: Non-Federal match is not required for this purpose area but can be provided if desired.</t>
  </si>
  <si>
    <t>%</t>
  </si>
  <si>
    <r>
      <t xml:space="preserve">Time Worked
</t>
    </r>
    <r>
      <rPr>
        <b/>
        <i/>
        <sz val="8"/>
        <color indexed="8"/>
        <rFont val="Calibri"/>
        <family val="2"/>
      </rPr>
      <t>(# of hours, days, months, years)</t>
    </r>
  </si>
  <si>
    <t>How to use this Workbook:</t>
  </si>
  <si>
    <t>Note: Any errors detected on this page should be fixed on the Purpose Area specific tab.</t>
  </si>
  <si>
    <t>Compute the indirect costs for those portions of the program which allow such costs.</t>
  </si>
  <si>
    <t>Budget Category Descriptions:</t>
  </si>
  <si>
    <t>Show the basis for computation.</t>
  </si>
  <si>
    <t>Indicate the travel destination.</t>
  </si>
  <si>
    <t>List and describe each item that is part of construction.</t>
  </si>
  <si>
    <t>Describe what the approved rate is and how it is applied.</t>
  </si>
  <si>
    <t>List each position and name, if known. New positions may be grouped by type.</t>
  </si>
  <si>
    <t>CFDA #</t>
  </si>
  <si>
    <t>16.710</t>
  </si>
  <si>
    <t>16.608</t>
  </si>
  <si>
    <t>16.596</t>
  </si>
  <si>
    <t>16.587</t>
  </si>
  <si>
    <t>16.731</t>
  </si>
  <si>
    <t>Base</t>
  </si>
  <si>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</si>
  <si>
    <t>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t>
  </si>
  <si>
    <t>Purpose Area Index:</t>
  </si>
  <si>
    <t>Purpose Area (2)</t>
  </si>
  <si>
    <t>Purpose Area (4)</t>
  </si>
  <si>
    <t>Purpose Area (8)</t>
  </si>
  <si>
    <t>Purpose Area (6)</t>
  </si>
  <si>
    <t>Purpose Area (3)</t>
  </si>
  <si>
    <t>Indirect Cost Rate</t>
  </si>
  <si>
    <t xml:space="preserve">Note: This document requires macros be enabled to work properly. Please ensure that macros are enabled before entering any data. You may be able to enable macros by choosing the "Enable this content" option from the Security Warning Ribbon above. 
If the ribbon is not visible you may have been prompted to enable macros when you opened he document as pictured here. If you elected to disable macros, </t>
  </si>
  <si>
    <t>Justice Systems and Alcohol and Substance Abuse</t>
  </si>
  <si>
    <t>Children’s Justice Act Partnerships for Indian Communities</t>
  </si>
  <si>
    <t xml:space="preserve">Public Safety and Community Policing </t>
  </si>
  <si>
    <t xml:space="preserve"> please close the document and reopen it with macros enabled. </t>
  </si>
  <si>
    <t># of Positions</t>
  </si>
  <si>
    <r>
      <t xml:space="preserve">Time Worked
</t>
    </r>
    <r>
      <rPr>
        <b/>
        <i/>
        <sz val="8"/>
        <color indexed="8"/>
        <rFont val="Calibri"/>
        <family val="2"/>
      </rPr>
      <t>(# of  years)</t>
    </r>
  </si>
  <si>
    <t>Demographic Form</t>
  </si>
  <si>
    <t>I. Tribe Information</t>
  </si>
  <si>
    <t>Name(s)</t>
  </si>
  <si>
    <t>II. Property/Violent Crime</t>
  </si>
  <si>
    <t>Using the most recent available data and to the best of your ability using the UCR crime definitions, enter the actual number of incidents reported to your Tribe for the following crime types. Note that only those incidents for which your Tribe had primary response authority should be provided.</t>
  </si>
  <si>
    <t>UCR Data *</t>
  </si>
  <si>
    <t>Year</t>
  </si>
  <si>
    <t>Criminal Homicide</t>
  </si>
  <si>
    <t>Forcible Rape</t>
  </si>
  <si>
    <t>Robbery</t>
  </si>
  <si>
    <t>Aggravated Assault</t>
  </si>
  <si>
    <t>Burglary</t>
  </si>
  <si>
    <t>Larceny (except motor vehicle theft)</t>
  </si>
  <si>
    <t>Motor Vehicle Theft</t>
  </si>
  <si>
    <t>III. Tribal Law Enforcement Information</t>
  </si>
  <si>
    <t>Please answer the following questions. NOTE: If you choose "none" for question 1 you are finished completing this section and do not need to answer 1a or 1b.</t>
  </si>
  <si>
    <t>1. What law enforcement agency or departments does your Tribe operate? (check all that apply):</t>
  </si>
  <si>
    <t>a. What is the actual population your department serves as the primary law enforcement agency entity?</t>
  </si>
  <si>
    <t>This may or may not be the same as the population reported in the U.S. Census, the Tribe's current enrollment or the local population base. A Tribe with primary law enforcement authority is defined as having first responder responsibility to calls for service for all types of criminal incidents within its jurisdiction.</t>
  </si>
  <si>
    <t>The actual number of sworn officer positions is the actual number of sworn positions employed by your Tribe as of the date of this application. Do not include funded but currently vacant positions or unpaid positions. NOTE: For Tribes with multiple component law enforcement departments (e.g. Department of Public Safety and Fish and Wildlife Department), please report cumulative, full- and part-time sworn-force strength number for all law enforcement departments in your Tribe which would receive funding through this request if awarded.</t>
  </si>
  <si>
    <t>Full-Time:</t>
  </si>
  <si>
    <t>Part-Time:</t>
  </si>
  <si>
    <r>
      <rPr>
        <b/>
        <sz val="11"/>
        <color indexed="8"/>
        <rFont val="Calibri"/>
        <family val="2"/>
      </rPr>
      <t xml:space="preserve">*Note: </t>
    </r>
    <r>
      <rPr>
        <sz val="11"/>
        <color theme="1"/>
        <rFont val="Calibri"/>
        <family val="2"/>
        <scheme val="minor"/>
      </rPr>
      <t>If your Tribe is not using UCR data or reports to NIBRS, please explain the source or methods used to report your crime data. If you do not report crime incidents at all please explain why you are unable to provide such data. If instructions are needed on converting your data to UCR Summary Data style please view the COPS Application Guide of the FBI's UCR Handbook (www.fbi.gov/ucr/handbook/ucrhandbook04.pdf) for more information.</t>
    </r>
  </si>
  <si>
    <t>Demographics Form</t>
  </si>
  <si>
    <t>CTAS Demographic Form</t>
  </si>
  <si>
    <t>Tribal Youth Program</t>
  </si>
  <si>
    <t>Purpose Area (7)</t>
  </si>
  <si>
    <t>Comprehensive Tribal Justice Systems Strategic Planning</t>
  </si>
  <si>
    <t>PA(8)</t>
  </si>
  <si>
    <t>Purpose Area (5)</t>
  </si>
  <si>
    <t xml:space="preserve">Provide a description of the construction project and an estimate of the costs.  Construction costs are only allowed for Purpose Area #4.  Minor repairs or renovations may be allowable in other Purpose Areas and should be classified in the “Other” category.  Consult with the program office before budgeting funds in this category.  All requested information must be included in the budget detail worksheet and  budget narrative. </t>
  </si>
  <si>
    <t>Worker's Compensation</t>
  </si>
  <si>
    <t>Social Security</t>
  </si>
  <si>
    <t>Medicare</t>
  </si>
  <si>
    <t>Health Insurance</t>
  </si>
  <si>
    <t>Life Insurance</t>
  </si>
  <si>
    <t>Vacation</t>
  </si>
  <si>
    <t>Sick Leave</t>
  </si>
  <si>
    <t>Retirement</t>
  </si>
  <si>
    <t>Unemployment Insurance</t>
  </si>
  <si>
    <t>Other (Please specify in Narrative field below)</t>
  </si>
  <si>
    <t>Year 1</t>
  </si>
  <si>
    <t>Year 2</t>
  </si>
  <si>
    <t>Year 3</t>
  </si>
  <si>
    <t>Type of Position</t>
  </si>
  <si>
    <t>Registration, Hotel, airfare, per diem</t>
  </si>
  <si>
    <t>Personnel Salary Values</t>
  </si>
  <si>
    <t>Personnel Fringe Values</t>
  </si>
  <si>
    <t>Registration:</t>
  </si>
  <si>
    <t>Transportation:</t>
  </si>
  <si>
    <t>Lodging:</t>
  </si>
  <si>
    <t>Per Diem:</t>
  </si>
  <si>
    <t>B.Fringe Benefits</t>
  </si>
  <si>
    <t>Equipment Narrative</t>
  </si>
  <si>
    <t>Supplies Narrative</t>
  </si>
  <si>
    <t>Consultant Narrative</t>
  </si>
  <si>
    <t>Other Costs Narrative</t>
  </si>
  <si>
    <t>Indirect Costs Narrative</t>
  </si>
  <si>
    <t>Non-Federal Salary Values</t>
  </si>
  <si>
    <t>Non-Federal Fringe Values</t>
  </si>
  <si>
    <t>Event Title</t>
  </si>
  <si>
    <t>Indicate the location of the event</t>
  </si>
  <si>
    <t>Radios</t>
  </si>
  <si>
    <t>Vehicles</t>
  </si>
  <si>
    <t>Computers</t>
  </si>
  <si>
    <t>Computer Aided Dispatch</t>
  </si>
  <si>
    <t>Records Management System</t>
  </si>
  <si>
    <t>Communication System</t>
  </si>
  <si>
    <t>Basic Issue Firearm</t>
  </si>
  <si>
    <t>Basic Issue Equipment</t>
  </si>
  <si>
    <t>Basic Issue Uniforms</t>
  </si>
  <si>
    <t>Consultant Fees</t>
  </si>
  <si>
    <t>Consultant Name/Title</t>
  </si>
  <si>
    <t>Consultant Services Provided</t>
  </si>
  <si>
    <t>Daily Rate</t>
  </si>
  <si>
    <t>Number of Days</t>
  </si>
  <si>
    <t>Consultant Expenses</t>
  </si>
  <si>
    <t>Total Cost (Per Position)</t>
  </si>
  <si>
    <t>Total Fringe (All Positions)</t>
  </si>
  <si>
    <t>Number of Positions:</t>
  </si>
  <si>
    <t>Consultant Travel</t>
  </si>
  <si>
    <t>Compute the cost (e.g Cost-Non-Federal Contribution)</t>
  </si>
  <si>
    <t>Yes</t>
  </si>
  <si>
    <t>No</t>
  </si>
  <si>
    <t>Does Salary include Sick Leave?</t>
  </si>
  <si>
    <t>Does Salary include Vacation Time?</t>
  </si>
  <si>
    <t>For each consultant enter the name (if known), service to be provided, hourly or daily fee (based upon an 8-hour day), and estimated length of time on the project.</t>
  </si>
  <si>
    <t>List all travel-related expenses to be paid from the grant to the individual consultants (e.g., transportation, meals, lodging) separate from their consultant fees.</t>
  </si>
  <si>
    <t>List all expenses to be paid from the grant to the individual consultants separate from their consultant fees and travel expenses (e.g., computer equipment and office supplies).</t>
  </si>
  <si>
    <t>Vehicles w/ accessory package</t>
  </si>
  <si>
    <t>Bullet Proof Vests</t>
  </si>
  <si>
    <t>PA1 Equipment Dropdown Options</t>
  </si>
  <si>
    <t>PA1 Supplies Dropdown Options</t>
  </si>
  <si>
    <t>Entry Level Sworn Officer</t>
  </si>
  <si>
    <t>Village Public Safety Officer (AK Only)</t>
  </si>
  <si>
    <t>Entry Level Sworn Ranger</t>
  </si>
  <si>
    <t>Entry Level Sworn Conservation and Wildlife Officer</t>
  </si>
  <si>
    <t>Civilian Methamphetamine Coordinator</t>
  </si>
  <si>
    <t xml:space="preserve">The name(s) of your tribe and represented tribes. </t>
  </si>
  <si>
    <t>Travel Narrative</t>
  </si>
  <si>
    <t>16.585</t>
  </si>
  <si>
    <t>Tribal Juvenile Healing To Wellness Courts</t>
  </si>
  <si>
    <t>Tribal Justice System Infrastructure Program</t>
  </si>
  <si>
    <t>Budget Point of Contact Information:</t>
  </si>
  <si>
    <r>
      <rPr>
        <b/>
        <sz val="9"/>
        <color theme="1"/>
        <rFont val="Calibri"/>
        <family val="2"/>
        <scheme val="minor"/>
      </rPr>
      <t>First:</t>
    </r>
    <r>
      <rPr>
        <sz val="9"/>
        <color theme="1"/>
        <rFont val="Calibri"/>
        <family val="2"/>
        <scheme val="minor"/>
      </rPr>
      <t xml:space="preserve"> </t>
    </r>
  </si>
  <si>
    <t xml:space="preserve">Middle: </t>
  </si>
  <si>
    <t xml:space="preserve">Contact Phone: </t>
  </si>
  <si>
    <t>Totals</t>
  </si>
  <si>
    <t>B. Personnel Fringe</t>
  </si>
  <si>
    <t>A. Personnel Salary</t>
  </si>
  <si>
    <t>Federal Total</t>
  </si>
  <si>
    <t>Non-Federal Total</t>
  </si>
  <si>
    <t>Project Total</t>
  </si>
  <si>
    <t>Summary Totals</t>
  </si>
  <si>
    <t>Office on Violence Against Women Tribal Governments Program</t>
  </si>
  <si>
    <t>Subawards (Subgrants) / Procurement Contracts</t>
  </si>
  <si>
    <t>G. Subawards (Subgrants)/Procurement Contracts</t>
  </si>
  <si>
    <t>G. Subawards (Subgrants)/ Procurement Contracts</t>
  </si>
  <si>
    <t>Non-Federal match is not required for this purpose area but can be provided if desired.</t>
  </si>
  <si>
    <t>Subawards (Subgrants) or Procurement Contracts</t>
  </si>
  <si>
    <t>Procurement contracts: Provide a cost estimate for the product or service to be procured by contract.
Subawards (Subgrants): Provide a cost estimate for activities to be carried out by subrecipients.</t>
  </si>
  <si>
    <t xml:space="preserve">Procurement contracts:  Provide a description of the products or services to be procured by contract and an estimate of the costs.  Applicants are encouraged to promote free and open competition in awarding contracts.  A separate justification must be provided for sole source procurements in excess of the Simplified Acquisition Threshold (currently $150,000). 
Subawards (Subgrants):  Provide a description of the activities to be carried out by subrecipients.  Include “(subaward)” label for each “Subawards (Subgrants)” entry.
</t>
  </si>
  <si>
    <t>Procurement contracts:  Provide a description of the products or services to be procured by contract and an estimate of the costs.  Applicants are encouraged to promote free and open competition in awarding contracts.  A separate justification must be provided for sole source procurements in excess of the Simplified Acquisition Threshold (currently $150,000). 
Subawards (Subgrants):  Provide a description of the activities to be carried out by subrecipients.  Include “(subaward)” label for each “Subawards (Subgrants)” entry.</t>
  </si>
  <si>
    <r>
      <t>List non-expendable items that are to be purchased (</t>
    </r>
    <r>
      <rPr>
        <sz val="9"/>
        <color indexed="10"/>
        <rFont val="Calibri"/>
        <family val="2"/>
      </rPr>
      <t>Note</t>
    </r>
    <r>
      <rPr>
        <sz val="9"/>
        <color indexed="8"/>
        <rFont val="Calibri"/>
        <family val="2"/>
      </rPr>
      <t xml:space="preserve">: Organization's own capitalization policy for classification of equipment should be used). </t>
    </r>
    <r>
      <rPr>
        <u val="single"/>
        <sz val="9"/>
        <color indexed="8"/>
        <rFont val="Calibri"/>
        <family val="2"/>
      </rPr>
      <t>Expendable</t>
    </r>
    <r>
      <rPr>
        <sz val="9"/>
        <color indexed="8"/>
        <rFont val="Calibri"/>
        <family val="2"/>
      </rPr>
      <t xml:space="preserve"> items should be included in the "Supplies" category. Applicants should analyze the cost benefits of purchasing versus leasing equipment, especially high cost items and those subject to rapid technological advances. 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</si>
  <si>
    <t>Use of Force:</t>
  </si>
  <si>
    <t>De-escalation of conflict:</t>
  </si>
  <si>
    <t xml:space="preserve">Racial and ethnic bias that includes elements of implicit/unconscious bias:     </t>
  </si>
  <si>
    <t>Gender bias in response to domestic violence and sexual assault:</t>
  </si>
  <si>
    <t>Bias towards lesbian, gay, bisexual, and transgender (LGBT) individuals:</t>
  </si>
  <si>
    <t>Community engagement (e.g., community policing and problem solving):</t>
  </si>
  <si>
    <t>Demographics Yes No Options</t>
  </si>
  <si>
    <t>All applicants are required to budget sufficient funds to pay for airfare, lodging, and per diem to send two staff members to: the CTAS Orientation; an OVC-sponsored regional grantee training; and one National Indian Nations Conference. Please base all estimated cost on traveling to Washington, DC for these events.</t>
  </si>
  <si>
    <t>The FBI is retiring the current Summary Reporting System (SRS) and will transition to an all-NIBRS data collection system within the next five years. The transition to NIBRS will provide a more complete and accurate picture of crime at the tribal, national, state, and local level. As of 2021, the FBI will no longer collect summary data and will only accept data in the NIBRS format and COPS Office awards will be based on submitted NIBRS data. Transitioning all law enforcement agencies to NIBRS is the first step in gathering more comprehensive crime data. Tribal, state, and local COPS grantees are encouraged to expedite the transition to NIBRS in their jurisdictions so that they will remain eligible to receive COPS Office awards.</t>
  </si>
  <si>
    <t>Year:</t>
  </si>
  <si>
    <t>Calls for Service:</t>
  </si>
  <si>
    <t>3. On average how many hours of IN-SERVICE (non-recruit) training (e.g. FTO, continuing professional education, roll call, standard) are required annually for each of your agency’s officers/deputies in the following categories (if none, please indicate 0 hours)?</t>
  </si>
  <si>
    <t xml:space="preserve">4. Does your agency administer a police training academy? </t>
  </si>
  <si>
    <t>5. How many total hours of basic/recruit ACADEMY training are required for each of your agency’s officer/deputy recruits in the following categories (if none, please indicate 0 hours)?</t>
  </si>
  <si>
    <t>PA1 Sworn Officer Category Options</t>
  </si>
  <si>
    <t>New, additional officer positions</t>
  </si>
  <si>
    <t>Rehire officers laid off (from any jurisdiction) as a result of tribal, state, or local budget reductions</t>
  </si>
  <si>
    <t>Rehire officers scheduled to be laid off (at the time of the application) on a specific future date as a result of tribal, state, or local budget reductions</t>
  </si>
  <si>
    <t>Sworn Officer Category</t>
  </si>
  <si>
    <t>Item Narrative</t>
  </si>
  <si>
    <t>PA1 Personnel Civilian Options</t>
  </si>
  <si>
    <t>PA1 Personnel Sworn Options</t>
  </si>
  <si>
    <t>PA1 Civilian Officer Hiring Category Options</t>
  </si>
  <si>
    <t>Sworn Personnel Salary Total</t>
  </si>
  <si>
    <t>Civilian Personnel Salary Total</t>
  </si>
  <si>
    <t>Sworn Personnel Fringe Total</t>
  </si>
  <si>
    <t>Civilian Personnel Fringe Total</t>
  </si>
  <si>
    <r>
      <t xml:space="preserve">2. Using the most recent available data enter the total number of </t>
    </r>
    <r>
      <rPr>
        <u val="single"/>
        <sz val="11"/>
        <color theme="1"/>
        <rFont val="Calibri"/>
        <family val="2"/>
        <scheme val="minor"/>
      </rPr>
      <t>annual</t>
    </r>
    <r>
      <rPr>
        <sz val="11"/>
        <color theme="1"/>
        <rFont val="Calibri"/>
        <family val="2"/>
        <scheme val="minor"/>
      </rPr>
      <t xml:space="preserve"> calls for service (e.g., 911 calls, non-emergency calls, alarm, other source, self dispatched, or self initiated) received and dispatched by your tribal law enforcement agency.</t>
    </r>
  </si>
  <si>
    <t>PA1 Sick/Vaction Leave Options</t>
  </si>
  <si>
    <t>Choose One</t>
  </si>
  <si>
    <t>Cost Per Staff</t>
  </si>
  <si>
    <t>Duration or Distance (text only)</t>
  </si>
  <si>
    <t>Select appropriate position below using drop down arrow.</t>
  </si>
  <si>
    <t>Select appropriate type for Sworn Officer using drop down arrow.</t>
  </si>
  <si>
    <t xml:space="preserve">Personnel Salary &amp; Fringe Benefits Narrative  </t>
  </si>
  <si>
    <t>Sworn Personnel Total</t>
  </si>
  <si>
    <t>Civilian Personnel Total</t>
  </si>
  <si>
    <t>All Personnel Grand Total</t>
  </si>
  <si>
    <r>
      <t xml:space="preserve">The Demographic Form collects important demographic information that pertains to Purpose Area 1 and </t>
    </r>
    <r>
      <rPr>
        <b/>
        <u val="single"/>
        <sz val="9"/>
        <color theme="1"/>
        <rFont val="Calibri"/>
        <family val="2"/>
        <scheme val="minor"/>
      </rPr>
      <t>only</t>
    </r>
    <r>
      <rPr>
        <sz val="9"/>
        <color theme="1"/>
        <rFont val="Calibri"/>
        <family val="2"/>
        <scheme val="minor"/>
      </rPr>
      <t xml:space="preserve"> applicants applying for Purpose Area 1 should complete the demographic form.</t>
    </r>
  </si>
  <si>
    <t xml:space="preserve">1. Please enter your SAM Registration Date: </t>
  </si>
  <si>
    <t>Note: Contact the SAM Service Desk at 866-606-8220 or view/update your registration information at http://www.sam.gov</t>
  </si>
  <si>
    <t>2. The name of each federally-recognized Indian Tribe that will be served by the proposed project(s):</t>
  </si>
  <si>
    <t>3. What is the Tribe's current enrollment, including members living both on and off the reservation?</t>
  </si>
  <si>
    <t>4. What is the Tribe’s juvenile population (0 – 17 years old) living on reservation?</t>
  </si>
  <si>
    <t>5. What is the current local population base?</t>
  </si>
  <si>
    <t>6. Please enter the approximate square mileage of the reservation/jurisdiction to be served: (sq. miles)</t>
  </si>
  <si>
    <t>Name:</t>
  </si>
  <si>
    <t>E-Mail Address:</t>
  </si>
  <si>
    <t>Phone Number:</t>
  </si>
  <si>
    <t>b. Enter the Fiscal Year Budgeted Sworn Force Strength for the current fiscal year below:</t>
  </si>
  <si>
    <t>c. Enter the current Fiscal Year Actual Sworn Force Strength as of the date of this application:</t>
  </si>
  <si>
    <t>First:</t>
  </si>
  <si>
    <t>Email:</t>
  </si>
  <si>
    <t>Fax:</t>
  </si>
  <si>
    <t xml:space="preserve">Contact Last Name: </t>
  </si>
  <si>
    <t>Contact Last Name:</t>
  </si>
  <si>
    <t>16.853</t>
  </si>
  <si>
    <t>Purpose Area (10)</t>
  </si>
  <si>
    <t>Addressing Violent Crime in Tribal Communities</t>
  </si>
  <si>
    <t>PA(10)</t>
  </si>
  <si>
    <t>16.738</t>
  </si>
  <si>
    <t>The budgeted number of sworn officer positions is the number of sworn positions funded in your agency's budget, including funded but frozen postions, as well as state, Bureau of Indian Affairs, and/or locally funded vacancies. Do not include unfunded vacancies or unpaid/reserve officers.</t>
  </si>
  <si>
    <t xml:space="preserve">Tribe Name: </t>
  </si>
  <si>
    <t>MM/DD/YYYY</t>
  </si>
  <si>
    <t>2b. Please enter current Government Executive Information Including:</t>
  </si>
  <si>
    <t>16.841</t>
  </si>
  <si>
    <t>Tribal Victim Services Program</t>
  </si>
  <si>
    <t xml:space="preserve">List each position by title and name of employee, if available. Show the annual salary rate and the percentage of time to be devoted to the project. Compensation paid for employees engaged in grant activities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For Purpose Area 1 applicants, the budget worksheet will assist your law enforcement agency in reporting your agency’s current entry-level salary and benefits and identifying the total salary and benefits request per officer position for the length of the grant term. List the current entry-level base salary and fringe benefits rounded to the nearest whole dollar for one full-time sworn officer position within your agency. When determining the fringe benefit costs in section B, do not include the employee contributions. List only the portion of each fringe benefit that will be contributed by the agency. The Personnel section will consist of the gross salary of the entry-level officer (or Meth/Opioid Coordinator), plus the agency portion of fringe benefit contributions.
</t>
  </si>
  <si>
    <t xml:space="preserve">Village Police Officer (AK) </t>
  </si>
  <si>
    <t xml:space="preserve">Tribal Police Officer (AK) </t>
  </si>
  <si>
    <t xml:space="preserve">Civilian Opioids Coordinator </t>
  </si>
  <si>
    <t>Purpose Area (9)</t>
  </si>
  <si>
    <t>PA(9)</t>
  </si>
  <si>
    <t>Year 4</t>
  </si>
  <si>
    <t>Year 5</t>
  </si>
  <si>
    <r>
      <rPr>
        <b/>
        <sz val="9"/>
        <color indexed="8"/>
        <rFont val="Calibri"/>
        <family val="2"/>
      </rPr>
      <t>Procurement contracts (see “Contract” definition at 2 CFR 200.317 through 2 CFR 200.326):</t>
    </r>
    <r>
      <rPr>
        <sz val="9"/>
        <color indexed="8"/>
        <rFont val="Calibri"/>
        <family val="2"/>
      </rPr>
      <t xml:space="preserve"> 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$250,000).
</t>
    </r>
    <r>
      <rPr>
        <b/>
        <sz val="9"/>
        <color indexed="8"/>
        <rFont val="Calibri"/>
        <family val="2"/>
      </rPr>
      <t>Consultant Fees:</t>
    </r>
    <r>
      <rPr>
        <sz val="9"/>
        <color indexed="8"/>
        <rFont val="Calibri"/>
        <family val="2"/>
      </rPr>
      <t xml:space="preserve">  For each consultant enter the name, if known, service to be provided, hourly or daily fee (8-hour day), and estimated time on the project.  Consultant fees in excess of the DOJ grant-making component’s maximum rate for an 8-hour day (currently $650) require additional justification and prior approval from the respective DOJ grant-making component.  All requested information must be included in the budget detail worksheet and budget narrative.
</t>
    </r>
    <r>
      <rPr>
        <b/>
        <sz val="9"/>
        <color indexed="8"/>
        <rFont val="Calibri"/>
        <family val="2"/>
      </rPr>
      <t>Subawards (see “Subaward” definition at 2 CFR 200.92):</t>
    </r>
    <r>
      <rPr>
        <sz val="9"/>
        <color indexed="8"/>
        <rFont val="Calibri"/>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(Subgrants)/Procurement Contracts by including the label “(subaward)” with each subaward entry.</t>
    </r>
  </si>
  <si>
    <t>Procurement contracts:  Provide a description of the products or services to be procured by contract and an estimate of the costs.  Applicants are encouraged to promote free and open competition in awarding contracts.  A separate justification must be provided for sole source procurements in excess of the Simplified Acquisition Threshold (currently $250,000). 
Subawards (Subgrants):  Provide a description of the activities to be carried out by subrecipients.  Include “(subaward)” label for each “Subawards (Subgrants)” entry.</t>
  </si>
  <si>
    <t>Procurement contracts:  Provide a description of the products or services to be procured by contract and an estimate of the costs.  Applicants are encouraged to promote free and open competition in awarding contracts.  A separate justification must be provided for sole source procurements in excess of the Simplified Acquisition Threshold (currently $250,000). 
Subawards (Subgrants):  Provide a description of the activities to be carried out by subrecipients.  Include “(subaward)” label for each “Subawards (Subgrants)” entry.</t>
  </si>
  <si>
    <t xml:space="preserve">Procurement contracts:  Provide a description of the products or services to be procured by contract and an estimate of the costs.  Applicants are encouraged to promote free and open competition in awarding contracts.  A separate justification must be provided for sole source procurements in excess of the Simplified Acquisition Threshold (currently $250,000). 
Subawards (Subgrants):  Provide a description of the activities to be carried out by subrecipients.  Include “(subaward)” label for each “Subawards (Subgrants)” entry.
</t>
  </si>
  <si>
    <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t>
    </r>
    <r>
      <rPr>
        <sz val="9"/>
        <color rgb="FFFF0000"/>
        <rFont val="Calibri"/>
        <family val="2"/>
        <scheme val="minor"/>
      </rPr>
      <t>Note</t>
    </r>
    <r>
      <rPr>
        <sz val="9"/>
        <color theme="1"/>
        <rFont val="Calibri"/>
        <family val="2"/>
        <scheme val="minor"/>
      </rPr>
      <t xml:space="preserve">: Travel expenses for consultants should be included in the “Consultant Travel” data fields under the “Subawards (Subgrants)/Procurement Contracts” category. For each Purpose Area applied for, the budget should include the specific travel expenses outlined in the Purpose Area Travel section of the solicitation. All requested information must be included in the budget detail worksheet and budget narrative. </t>
    </r>
  </si>
  <si>
    <t>CTAS Budget Detail Worksheet FY24</t>
  </si>
  <si>
    <t>Fringe benefits (e.g. Social Security, Worker’s Compensation, Health Insurance etc.)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
For Purpose Area 1 applicants: For agencies that do not include fringe benefits as part of the base salary costs and typically calculate these separately, the allowable fringe benefits may be included in Section B of the Budget Detail Worksheet. Any fringe benefits that are already included as part of the agency’s base salary (within Section A of the Budget Detail Worksheet) should not be listed as a duplicative requested line item (within Section B of the Budget Detail Worksheet).</t>
  </si>
  <si>
    <r>
      <t xml:space="preserve">This workbook has been made available to CTAS applicants so that they can provide budgetary information for each Purpose Area they are applying for.  It is a required document and must be completed and uploaded to the JustGrants system as an attachment to your application. The workbook includes three different worksheets. The first worksheet (this one) is an instruction sheet; the second worksheet includes the Purpose Area specific budget detail worksheet and narrative and each must be filled out if the applicant is applying for that specific Purpose Area. If an application is not being submitted for a particular Purpose Area, no action on the budget worksheet is required. The last worksheet is a Budget Summary. It compiles all of the relevant budget information for all Purpose Areas into a single location and should be reviewed for correctness before the workbook is uploaded to the JustGrants application. 
</t>
    </r>
    <r>
      <rPr>
        <b/>
        <sz val="9"/>
        <color indexed="8"/>
        <rFont val="Calibri"/>
        <family val="2"/>
      </rPr>
      <t>Step by Step Usage:</t>
    </r>
    <r>
      <rPr>
        <sz val="9"/>
        <color indexed="8"/>
        <rFont val="Calibri"/>
        <family val="2"/>
      </rPr>
      <t xml:space="preserve">
1. Please read and print this instruction page. It can be used as a reference while completing the rest of the document.
2. A purpose area index for this workbook has been created for your convenience. Clicking on the link for each Purpose Area will take you directly to that tab in this document.
3. Complete this document by selecting the relevant Purpose Area tabs for which funds are being requested and entering the budget detail information in the boxes.
4. None of the purpose areas in this solicitation require a non-federal contribution.  However, if a successful application proposes a voluntary match amount, and DOJ approves the budget, the total match amount incorporated into the approved budget becomes mandatory and subject to audit.
5. A budget narrative section is provided to you for each category within the worksheet.  This is where your justification and/or linkages to the program narrative may be entered.
6. A Budget Summary is automatically calculated for you on the last worksheet.  </t>
    </r>
    <r>
      <rPr>
        <sz val="9"/>
        <color indexed="10"/>
        <rFont val="Calibri"/>
        <family val="2"/>
      </rPr>
      <t>Note</t>
    </r>
    <r>
      <rPr>
        <sz val="9"/>
        <color indexed="8"/>
        <rFont val="Calibri"/>
        <family val="2"/>
      </rPr>
      <t xml:space="preserve">:  Any errors detected on this page should be fixed on the Purpose Area specific tab.
</t>
    </r>
    <r>
      <rPr>
        <b/>
        <sz val="11"/>
        <color indexed="8"/>
        <rFont val="Calibri"/>
        <family val="2"/>
      </rPr>
      <t>Contact Information</t>
    </r>
    <r>
      <rPr>
        <sz val="9"/>
        <color indexed="8"/>
        <rFont val="Calibri"/>
        <family val="2"/>
      </rPr>
      <t xml:space="preserve">
</t>
    </r>
    <r>
      <rPr>
        <b/>
        <sz val="9"/>
        <color indexed="8"/>
        <rFont val="Calibri"/>
        <family val="2"/>
      </rPr>
      <t xml:space="preserve">Technical Assistance: </t>
    </r>
    <r>
      <rPr>
        <sz val="9"/>
        <color rgb="FF000000"/>
        <rFont val="Calibri"/>
        <family val="2"/>
      </rPr>
      <t xml:space="preserve">For technical assistance with submitting the full application  in JustGrants, contact the JustGrants Service Desk at JustGrants.Support@usdoj.gov or 833-872-5175. The JustGrants Service Desk operates 7 a.m. to 9 p.m. eastern time (ET) Monday to Friday, and 9 a.m. to 5 p.m. ET on Saturday, Sunday, and federal holidays. </t>
    </r>
    <r>
      <rPr>
        <b/>
        <sz val="9"/>
        <color indexed="8"/>
        <rFont val="Calibri"/>
        <family val="2"/>
      </rPr>
      <t xml:space="preserve">
Programmatic Assistance:</t>
    </r>
    <r>
      <rPr>
        <sz val="9"/>
        <color rgb="FF000000"/>
        <rFont val="Calibri"/>
        <family val="2"/>
      </rPr>
      <t xml:space="preserve"> For programmatic and general assistance with the requirements of this solicitation, contact the DOJ Response Center at 1–800–421–6770 or by e-mail at tribalgrants@usdoj.gov. The DOJ Response Center’s hours of operation are Monday–Friday (except U.S. federal government holidays) from 9:00 a.m. to 5:00 p.m. Eastern Time. The DOJ Response Center will remain open on the solicitation closing date until 8:59 p.m. Eastern Time.</t>
    </r>
  </si>
  <si>
    <t xml:space="preserve">Funding requests for indirect costs are only allowable if the applicant has a current federally approved indirect cost rate. 
If the rate agreement is current at the time of application, attach a copy of the fully-executed and approved Indirect Cost Negotiation Agreement to the application. 
If the rate agreement is expired at the time of application, then the applicant should be able to demonstrate that negotiations with the Interior Business Center for a current rate are in progress. Attach a copy of the expired fully-executed and approved Indirect Cost Negotiation Agreement to the application, and the approved amount of indirect cost will be calculated and placed on hold until a current fully-executed and approved Indirect Cost Negotiation Agreement is submitted to the awarding agency.
Applicants that do not have an approved rate may request one through the Interior Business Center, which will review all documentation and approve a rate for the applicant organization, or, if the applicant’s accounting system permits, costs may be allocated in the direct cost categories. (Applicant Indian tribal governments, in particular, should review Appendix VII to Part 200—States and Local Government and Indian Tribe Indirect Cost Proposals regarding submission and documentation of indirect cost proposals.) 
Non-Federal entities that have never received a federally-approved indirect cost rate may elect to charge a de minimis rate of 10% of modified total direct costs (MTDC), as described in 2 C.F.R. 200.414(f), which may be used indefinitely. (See paragraph D.1.b. in Appendix VII to Part 200—States and Local Government and Indian Tribe Indirect Cost Proposals for a description of entities that may not be eligible to elect to use the “de minimis” rate.)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
As a condition of the fully-executed and approved Indirect Cost Negotiation Agreement, the applicant must apply the approved rate to the appropriate distribution base as listed in Section I: “Rate”, of the Agreement. It is suggested that the applicant use the narrative portion of the Indirect Costs category on the budget detail worksheet to provide details regarding the applicant’s level of capitalization for equipment, show composition of base amount, and also provide a list of requested budget items that will be applied to the indirect cost distribution base.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</si>
</sst>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
    <numFmt numFmtId="165" formatCode="&quot;$&quot;#,##0"/>
    <numFmt numFmtId="166" formatCode="&quot;$&quot;#,##0.0"/>
    <numFmt numFmtId="167" formatCode="[&lt;=9999999]###\-####;\(###\)\ ###\-####"/>
    <numFmt numFmtId="168" formatCode="mm/dd/yy;@"/>
  </numFmts>
  <fonts count="45">
    <font>
      <sz val="11"/>
      <color theme="1"/>
      <name val="Calibri"/>
      <family val="2"/>
      <scheme val="minor"/>
    </font>
    <font>
      <sz val="10"/>
      <name val="Arial"/>
      <family val="2"/>
    </font>
    <font>
      <sz val="9"/>
      <color indexed="8"/>
      <name val="Calibri"/>
      <family val="2"/>
    </font>
    <font>
      <b/>
      <sz val="9"/>
      <color indexed="8"/>
      <name val="Calibri"/>
      <family val="2"/>
    </font>
    <font>
      <u val="single"/>
      <sz val="9"/>
      <color indexed="8"/>
      <name val="Calibri"/>
      <family val="2"/>
    </font>
    <font>
      <sz val="9"/>
      <color indexed="10"/>
      <name val="Calibri"/>
      <family val="2"/>
    </font>
    <font>
      <b/>
      <i/>
      <sz val="8"/>
      <color indexed="8"/>
      <name val="Calibri"/>
      <family val="2"/>
    </font>
    <font>
      <sz val="8"/>
      <name val="Tahoma"/>
      <family val="2"/>
    </font>
    <font>
      <b/>
      <sz val="8"/>
      <name val="Tahoma"/>
      <family val="2"/>
    </font>
    <font>
      <b/>
      <sz val="11"/>
      <color indexed="8"/>
      <name val="Calibri"/>
      <family val="2"/>
    </font>
    <font>
      <sz val="9"/>
      <name val="Tahoma"/>
      <family val="2"/>
    </font>
    <font>
      <u val="single"/>
      <sz val="11"/>
      <color theme="10"/>
      <name val="Calibri"/>
      <family val="2"/>
    </font>
    <font>
      <b/>
      <sz val="11"/>
      <color theme="1"/>
      <name val="Calibri"/>
      <family val="2"/>
      <scheme val="minor"/>
    </font>
    <font>
      <sz val="9"/>
      <color theme="1"/>
      <name val="Calibri"/>
      <family val="2"/>
      <scheme val="minor"/>
    </font>
    <font>
      <sz val="10"/>
      <color theme="1"/>
      <name val="Calibri"/>
      <family val="2"/>
      <scheme val="minor"/>
    </font>
    <font>
      <i/>
      <sz val="10"/>
      <color theme="1"/>
      <name val="Calibri"/>
      <family val="2"/>
      <scheme val="minor"/>
    </font>
    <font>
      <b/>
      <sz val="14"/>
      <color theme="1"/>
      <name val="Calibri"/>
      <family val="2"/>
      <scheme val="minor"/>
    </font>
    <font>
      <b/>
      <i/>
      <sz val="24"/>
      <color theme="1"/>
      <name val="Calibri"/>
      <family val="2"/>
      <scheme val="minor"/>
    </font>
    <font>
      <b/>
      <i/>
      <sz val="11"/>
      <color theme="1"/>
      <name val="Calibri"/>
      <family val="2"/>
      <scheme val="minor"/>
    </font>
    <font>
      <i/>
      <sz val="11"/>
      <color rgb="FFFF0000"/>
      <name val="Calibri"/>
      <family val="2"/>
      <scheme val="minor"/>
    </font>
    <font>
      <sz val="8"/>
      <color theme="1"/>
      <name val="Calibri"/>
      <family val="2"/>
      <scheme val="minor"/>
    </font>
    <font>
      <b/>
      <sz val="9"/>
      <color theme="1"/>
      <name val="Calibri"/>
      <family val="2"/>
      <scheme val="minor"/>
    </font>
    <font>
      <i/>
      <sz val="9"/>
      <color theme="1"/>
      <name val="Calibri"/>
      <family val="2"/>
      <scheme val="minor"/>
    </font>
    <font>
      <b/>
      <i/>
      <sz val="10"/>
      <color theme="1"/>
      <name val="Calibri"/>
      <family val="2"/>
      <scheme val="minor"/>
    </font>
    <font>
      <b/>
      <i/>
      <sz val="14"/>
      <color theme="1"/>
      <name val="Calibri"/>
      <family val="2"/>
      <scheme val="minor"/>
    </font>
    <font>
      <i/>
      <sz val="18"/>
      <color rgb="FFFF0000"/>
      <name val="Calibri"/>
      <family val="2"/>
      <scheme val="minor"/>
    </font>
    <font>
      <u val="single"/>
      <sz val="10"/>
      <color theme="10"/>
      <name val="Calibri"/>
      <family val="2"/>
    </font>
    <font>
      <i/>
      <sz val="16"/>
      <color theme="1"/>
      <name val="Calibri"/>
      <family val="2"/>
      <scheme val="minor"/>
    </font>
    <font>
      <i/>
      <sz val="14"/>
      <color theme="1"/>
      <name val="Calibri"/>
      <family val="2"/>
      <scheme val="minor"/>
    </font>
    <font>
      <b/>
      <i/>
      <sz val="16"/>
      <color theme="1"/>
      <name val="Calibri"/>
      <family val="2"/>
      <scheme val="minor"/>
    </font>
    <font>
      <i/>
      <sz val="12"/>
      <color rgb="FFFF0000"/>
      <name val="Calibri"/>
      <family val="2"/>
      <scheme val="minor"/>
    </font>
    <font>
      <b/>
      <sz val="10"/>
      <color theme="1"/>
      <name val="Calibri"/>
      <family val="2"/>
      <scheme val="minor"/>
    </font>
    <font>
      <sz val="8"/>
      <color rgb="FF000000"/>
      <name val="Tahoma"/>
      <family val="2"/>
    </font>
    <font>
      <sz val="11"/>
      <color rgb="FF000000"/>
      <name val="Calibri"/>
      <family val="2"/>
    </font>
    <font>
      <sz val="8"/>
      <name val="Calibri"/>
      <family val="2"/>
      <scheme val="minor"/>
    </font>
    <font>
      <sz val="9"/>
      <color rgb="FFFF0000"/>
      <name val="Calibri"/>
      <family val="2"/>
      <scheme val="minor"/>
    </font>
    <font>
      <b/>
      <i/>
      <sz val="11"/>
      <color rgb="FF000000"/>
      <name val="Calibri"/>
      <family val="2"/>
    </font>
    <font>
      <b/>
      <sz val="16"/>
      <color theme="1"/>
      <name val="Calibri"/>
      <family val="2"/>
      <scheme val="minor"/>
    </font>
    <font>
      <sz val="11"/>
      <color rgb="FF222222"/>
      <name val="Segoe UI"/>
      <family val="2"/>
    </font>
    <font>
      <b/>
      <sz val="9"/>
      <name val="Tahoma"/>
      <family val="2"/>
    </font>
    <font>
      <u val="single"/>
      <sz val="11"/>
      <color theme="1"/>
      <name val="Calibri"/>
      <family val="2"/>
      <scheme val="minor"/>
    </font>
    <font>
      <b/>
      <u val="single"/>
      <sz val="9"/>
      <color theme="1"/>
      <name val="Calibri"/>
      <family val="2"/>
      <scheme val="minor"/>
    </font>
    <font>
      <sz val="12"/>
      <color theme="1"/>
      <name val="Times New Roman"/>
      <family val="1"/>
    </font>
    <font>
      <sz val="9"/>
      <color rgb="FF000000"/>
      <name val="Calibri"/>
      <family val="2"/>
    </font>
    <font>
      <b/>
      <sz val="8"/>
      <name val="Calibri"/>
      <family val="2"/>
    </font>
  </fonts>
  <fills count="12">
    <fill>
      <patternFill/>
    </fill>
    <fill>
      <patternFill patternType="gray125"/>
    </fill>
    <fill>
      <patternFill patternType="solid">
        <fgColor theme="3" tint="0.7999799847602844"/>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rgb="FFDBE5F1"/>
        <bgColor indexed="64"/>
      </patternFill>
    </fill>
    <fill>
      <patternFill patternType="solid">
        <fgColor theme="0"/>
        <bgColor indexed="64"/>
      </patternFill>
    </fill>
    <fill>
      <patternFill patternType="solid">
        <fgColor theme="0" tint="-0.24997000396251678"/>
        <bgColor indexed="64"/>
      </patternFill>
    </fill>
    <fill>
      <patternFill patternType="solid">
        <fgColor rgb="FFC5D9F1"/>
        <bgColor indexed="64"/>
      </patternFill>
    </fill>
    <fill>
      <patternFill patternType="solid">
        <fgColor rgb="FFF2F2F2"/>
        <bgColor indexed="64"/>
      </patternFill>
    </fill>
  </fills>
  <borders count="31">
    <border>
      <left/>
      <right/>
      <top/>
      <bottom/>
      <diagonal/>
    </border>
    <border>
      <left style="thin"/>
      <right style="thin"/>
      <top style="thin"/>
      <bottom style="thin"/>
    </border>
    <border>
      <left style="thin"/>
      <right style="thin"/>
      <top style="thin"/>
      <bottom style="double"/>
    </border>
    <border>
      <left/>
      <right/>
      <top style="thin"/>
      <bottom style="thin"/>
    </border>
    <border>
      <left/>
      <right style="thin"/>
      <top style="thin"/>
      <bottom/>
    </border>
    <border>
      <left/>
      <right style="thin"/>
      <top/>
      <bottom style="thin"/>
    </border>
    <border>
      <left style="thin"/>
      <right style="thin"/>
      <top/>
      <bottom/>
    </border>
    <border>
      <left style="thin"/>
      <right/>
      <top style="thin"/>
      <bottom style="double"/>
    </border>
    <border>
      <left/>
      <right/>
      <top style="thin"/>
      <bottom style="double"/>
    </border>
    <border>
      <left/>
      <right style="thin"/>
      <top style="thin"/>
      <bottom style="double"/>
    </border>
    <border>
      <left/>
      <right style="thin"/>
      <top/>
      <bottom/>
    </border>
    <border>
      <left style="thin"/>
      <right/>
      <top/>
      <bottom/>
    </border>
    <border>
      <left style="thin"/>
      <right style="thin"/>
      <top/>
      <bottom style="thin"/>
    </border>
    <border>
      <left style="thin"/>
      <right style="thin"/>
      <top style="thin"/>
      <bottom/>
    </border>
    <border>
      <left style="thin"/>
      <right style="thin"/>
      <top/>
      <bottom style="double"/>
    </border>
    <border>
      <left/>
      <right style="thin"/>
      <top style="thin"/>
      <bottom style="thin"/>
    </border>
    <border>
      <left style="thin"/>
      <right/>
      <top style="thin"/>
      <bottom style="thin"/>
    </border>
    <border>
      <left/>
      <right/>
      <top style="thin"/>
      <bottom/>
    </border>
    <border>
      <left/>
      <right/>
      <top/>
      <bottom style="thin"/>
    </border>
    <border>
      <left style="thin"/>
      <right/>
      <top/>
      <bottom style="thin"/>
    </border>
    <border>
      <left style="thin"/>
      <right style="thin"/>
      <top style="double"/>
      <bottom/>
    </border>
    <border>
      <left style="thin"/>
      <right/>
      <top style="thin"/>
      <bottom/>
    </border>
    <border>
      <left style="thin"/>
      <right/>
      <top style="double"/>
      <bottom/>
    </border>
    <border>
      <left/>
      <right/>
      <top style="double"/>
      <bottom/>
    </border>
    <border>
      <left style="thin"/>
      <right/>
      <top style="double"/>
      <bottom style="double"/>
    </border>
    <border>
      <left/>
      <right/>
      <top style="double"/>
      <bottom style="double"/>
    </border>
    <border>
      <left/>
      <right style="thin"/>
      <top style="double"/>
      <bottom style="double"/>
    </border>
    <border>
      <left style="thin"/>
      <right/>
      <top style="double"/>
      <bottom style="thin"/>
    </border>
    <border>
      <left/>
      <right/>
      <top style="double"/>
      <bottom style="thin"/>
    </border>
    <border>
      <left/>
      <right style="thin"/>
      <top style="double"/>
      <bottom style="thin"/>
    </border>
    <border>
      <left/>
      <right style="thin"/>
      <top style="double"/>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1" fillId="0" borderId="0" applyNumberFormat="0" applyFill="0" applyBorder="0">
      <alignment/>
      <protection locked="0"/>
    </xf>
  </cellStyleXfs>
  <cellXfs count="806">
    <xf numFmtId="0" fontId="0" fillId="0" borderId="0" xfId="0"/>
    <xf numFmtId="0" fontId="13" fillId="0" borderId="0" xfId="0" applyFont="1" applyAlignment="1">
      <alignment wrapText="1"/>
    </xf>
    <xf numFmtId="0" fontId="13" fillId="0" borderId="0" xfId="0" applyFont="1" applyAlignment="1">
      <alignment horizontal="left" wrapText="1"/>
    </xf>
    <xf numFmtId="0" fontId="14" fillId="0" borderId="0" xfId="0" applyFont="1" applyAlignment="1">
      <alignment horizontal="center" vertical="center" textRotation="90" wrapText="1"/>
    </xf>
    <xf numFmtId="0" fontId="0" fillId="0" borderId="0" xfId="0" applyProtection="1">
      <protection hidden="1"/>
    </xf>
    <xf numFmtId="0" fontId="0" fillId="0" borderId="0" xfId="0" applyBorder="1" applyProtection="1">
      <protection hidden="1"/>
    </xf>
    <xf numFmtId="0" fontId="13" fillId="0" borderId="0" xfId="0" applyFont="1" applyAlignment="1">
      <alignment vertical="top" wrapText="1"/>
    </xf>
    <xf numFmtId="0" fontId="12" fillId="2" borderId="1" xfId="0" applyFont="1" applyFill="1" applyBorder="1" applyAlignment="1">
      <alignment horizontal="center" vertical="center"/>
    </xf>
    <xf numFmtId="0" fontId="14" fillId="3" borderId="1" xfId="0" applyFont="1" applyFill="1" applyBorder="1" applyAlignment="1">
      <alignment horizontal="center"/>
    </xf>
    <xf numFmtId="0" fontId="14" fillId="4" borderId="1" xfId="0" applyFont="1" applyFill="1" applyBorder="1" applyAlignment="1">
      <alignment horizontal="center"/>
    </xf>
    <xf numFmtId="0" fontId="15" fillId="3" borderId="1" xfId="0" applyFont="1" applyFill="1" applyBorder="1" applyAlignment="1">
      <alignment horizontal="left" vertical="top"/>
    </xf>
    <xf numFmtId="0" fontId="15" fillId="4" borderId="1" xfId="0" applyFont="1" applyFill="1" applyBorder="1" applyAlignment="1">
      <alignment horizontal="left" vertical="top"/>
    </xf>
    <xf numFmtId="0" fontId="13" fillId="5" borderId="2" xfId="0" applyFont="1" applyFill="1" applyBorder="1" applyAlignment="1">
      <alignment horizontal="center" vertical="center" wrapText="1"/>
    </xf>
    <xf numFmtId="0" fontId="17" fillId="6" borderId="3" xfId="0" applyFont="1" applyFill="1" applyBorder="1" applyAlignment="1" applyProtection="1">
      <alignment horizontal="center" wrapText="1"/>
      <protection hidden="1"/>
    </xf>
    <xf numFmtId="0" fontId="0" fillId="0" borderId="0" xfId="0" applyBorder="1" applyProtection="1">
      <protection hidden="1"/>
    </xf>
    <xf numFmtId="0" fontId="16" fillId="3" borderId="4" xfId="0" applyFont="1" applyFill="1" applyBorder="1" applyAlignment="1" applyProtection="1">
      <alignment horizontal="left" vertical="top"/>
      <protection hidden="1"/>
    </xf>
    <xf numFmtId="0" fontId="16" fillId="3" borderId="5" xfId="0" applyFont="1" applyFill="1" applyBorder="1" applyAlignment="1" applyProtection="1">
      <alignment horizontal="left" vertical="top"/>
      <protection hidden="1"/>
    </xf>
    <xf numFmtId="0" fontId="0" fillId="0" borderId="0" xfId="0" applyBorder="1" applyAlignment="1" applyProtection="1">
      <alignment horizontal="center"/>
      <protection hidden="1"/>
    </xf>
    <xf numFmtId="0" fontId="12" fillId="3" borderId="6" xfId="0" applyFont="1" applyFill="1" applyBorder="1" applyAlignment="1" applyProtection="1">
      <alignment horizontal="center" vertical="top"/>
      <protection hidden="1"/>
    </xf>
    <xf numFmtId="3" fontId="0" fillId="0" borderId="0" xfId="0" applyNumberFormat="1" applyProtection="1">
      <protection hidden="1"/>
    </xf>
    <xf numFmtId="0" fontId="18" fillId="2" borderId="7" xfId="0" applyFont="1" applyFill="1" applyBorder="1" applyAlignment="1" applyProtection="1">
      <alignment/>
      <protection hidden="1"/>
    </xf>
    <xf numFmtId="0" fontId="18" fillId="2" borderId="8" xfId="0" applyFont="1" applyFill="1" applyBorder="1" applyAlignment="1" applyProtection="1">
      <alignment/>
      <protection hidden="1"/>
    </xf>
    <xf numFmtId="0" fontId="18" fillId="2" borderId="9" xfId="0" applyFont="1" applyFill="1" applyBorder="1" applyAlignment="1" applyProtection="1">
      <alignment/>
      <protection hidden="1"/>
    </xf>
    <xf numFmtId="0" fontId="18" fillId="2" borderId="7" xfId="0" applyFont="1" applyFill="1" applyBorder="1" applyAlignment="1" applyProtection="1">
      <alignment vertical="center"/>
      <protection hidden="1"/>
    </xf>
    <xf numFmtId="0" fontId="18" fillId="2" borderId="8" xfId="0" applyFont="1" applyFill="1" applyBorder="1" applyAlignment="1" applyProtection="1">
      <alignment vertical="center"/>
      <protection hidden="1"/>
    </xf>
    <xf numFmtId="0" fontId="18" fillId="2" borderId="9" xfId="0" applyFont="1" applyFill="1" applyBorder="1" applyAlignment="1" applyProtection="1">
      <alignment vertical="center"/>
      <protection hidden="1"/>
    </xf>
    <xf numFmtId="0" fontId="16" fillId="3" borderId="0" xfId="0" applyFont="1" applyFill="1" applyBorder="1" applyAlignment="1" applyProtection="1">
      <alignment horizontal="left" vertical="top"/>
      <protection hidden="1"/>
    </xf>
    <xf numFmtId="0" fontId="16" fillId="3" borderId="10" xfId="0" applyFont="1" applyFill="1" applyBorder="1" applyAlignment="1" applyProtection="1">
      <alignment horizontal="left" vertical="top"/>
      <protection hidden="1"/>
    </xf>
    <xf numFmtId="0" fontId="19" fillId="3" borderId="11" xfId="0" applyFont="1" applyFill="1" applyBorder="1" applyAlignment="1" applyProtection="1">
      <alignment horizontal="left" vertical="top"/>
      <protection hidden="1"/>
    </xf>
    <xf numFmtId="3" fontId="0" fillId="0" borderId="0" xfId="0" applyNumberFormat="1" applyBorder="1" applyProtection="1">
      <protection hidden="1"/>
    </xf>
    <xf numFmtId="0" fontId="13" fillId="4" borderId="1" xfId="0" applyFont="1" applyFill="1" applyBorder="1" applyAlignment="1">
      <alignment vertical="center" wrapText="1"/>
    </xf>
    <xf numFmtId="165" fontId="13" fillId="3"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165" fontId="20" fillId="3" borderId="12" xfId="0" applyNumberFormat="1" applyFont="1" applyFill="1" applyBorder="1" applyAlignment="1" applyProtection="1">
      <alignment horizontal="center" vertical="center" wrapText="1"/>
      <protection hidden="1"/>
    </xf>
    <xf numFmtId="165" fontId="20" fillId="3" borderId="1" xfId="0" applyNumberFormat="1" applyFont="1" applyFill="1" applyBorder="1" applyAlignment="1" applyProtection="1">
      <alignment horizontal="center" vertical="center" wrapText="1"/>
      <protection hidden="1"/>
    </xf>
    <xf numFmtId="165" fontId="20" fillId="4" borderId="1" xfId="0" applyNumberFormat="1" applyFont="1" applyFill="1" applyBorder="1" applyAlignment="1" applyProtection="1">
      <alignment horizontal="center" vertical="center" wrapText="1"/>
      <protection hidden="1"/>
    </xf>
    <xf numFmtId="165" fontId="20" fillId="6" borderId="1" xfId="0" applyNumberFormat="1" applyFont="1" applyFill="1" applyBorder="1" applyAlignment="1" applyProtection="1">
      <alignment horizontal="center" vertical="center" wrapText="1"/>
      <protection hidden="1"/>
    </xf>
    <xf numFmtId="165" fontId="20" fillId="3" borderId="12" xfId="0" applyNumberFormat="1" applyFont="1" applyFill="1" applyBorder="1" applyAlignment="1">
      <alignment horizontal="center" vertical="center" wrapText="1"/>
    </xf>
    <xf numFmtId="165" fontId="20" fillId="4" borderId="1" xfId="0" applyNumberFormat="1"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5" borderId="2" xfId="0" applyFont="1" applyFill="1" applyBorder="1" applyAlignment="1">
      <alignment horizontal="center" vertical="center" textRotation="90" wrapText="1"/>
    </xf>
    <xf numFmtId="0" fontId="13" fillId="3" borderId="12" xfId="0" applyFont="1" applyFill="1" applyBorder="1" applyAlignment="1">
      <alignment vertical="center" wrapText="1"/>
    </xf>
    <xf numFmtId="0" fontId="13" fillId="3" borderId="12" xfId="0" applyFont="1" applyFill="1" applyBorder="1" applyAlignment="1">
      <alignment horizontal="left" vertical="center" wrapText="1"/>
    </xf>
    <xf numFmtId="0" fontId="13" fillId="3" borderId="1" xfId="0" applyFont="1" applyFill="1" applyBorder="1" applyAlignment="1">
      <alignment vertical="center" wrapText="1"/>
    </xf>
    <xf numFmtId="0" fontId="21" fillId="6" borderId="1" xfId="0" applyFont="1" applyFill="1" applyBorder="1" applyAlignment="1">
      <alignment vertical="center" wrapText="1"/>
    </xf>
    <xf numFmtId="0" fontId="13" fillId="5" borderId="2" xfId="0" applyFont="1" applyFill="1" applyBorder="1" applyAlignment="1">
      <alignment vertical="center" wrapText="1"/>
    </xf>
    <xf numFmtId="0" fontId="0" fillId="0" borderId="0" xfId="0" applyAlignment="1">
      <alignment wrapText="1"/>
    </xf>
    <xf numFmtId="165" fontId="13" fillId="5" borderId="1" xfId="0" applyNumberFormat="1" applyFont="1" applyFill="1" applyBorder="1" applyAlignment="1" applyProtection="1">
      <alignment horizontal="center" vertical="center"/>
      <protection hidden="1"/>
    </xf>
    <xf numFmtId="3" fontId="13" fillId="0" borderId="1" xfId="0" applyNumberFormat="1" applyFont="1" applyBorder="1" applyAlignment="1" applyProtection="1">
      <alignment horizontal="left" vertical="center" wrapText="1"/>
      <protection locked="0"/>
    </xf>
    <xf numFmtId="3" fontId="13" fillId="0" borderId="1" xfId="0" applyNumberFormat="1" applyFont="1" applyBorder="1" applyAlignment="1" applyProtection="1">
      <alignment horizontal="center" vertical="center"/>
      <protection locked="0"/>
    </xf>
    <xf numFmtId="0" fontId="20" fillId="5" borderId="1"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21" fillId="5" borderId="13" xfId="0" applyFont="1" applyFill="1" applyBorder="1" applyAlignment="1">
      <alignment horizontal="center" vertical="center" wrapText="1"/>
    </xf>
    <xf numFmtId="0" fontId="13" fillId="5" borderId="14" xfId="0" applyFont="1" applyFill="1" applyBorder="1" applyAlignment="1">
      <alignment horizontal="center" vertical="center" textRotation="90" wrapText="1"/>
    </xf>
    <xf numFmtId="9" fontId="13" fillId="0" borderId="1" xfId="0" applyNumberFormat="1" applyFont="1" applyBorder="1" applyAlignment="1" applyProtection="1">
      <alignment horizontal="center" vertical="center"/>
      <protection locked="0"/>
    </xf>
    <xf numFmtId="165" fontId="13" fillId="5" borderId="3" xfId="0" applyNumberFormat="1" applyFont="1" applyFill="1" applyBorder="1" applyAlignment="1" applyProtection="1">
      <alignment horizontal="center" vertical="center"/>
      <protection hidden="1"/>
    </xf>
    <xf numFmtId="165" fontId="13" fillId="5" borderId="15" xfId="0" applyNumberFormat="1" applyFont="1" applyFill="1" applyBorder="1" applyAlignment="1" applyProtection="1">
      <alignment horizontal="center" vertical="center"/>
      <protection hidden="1"/>
    </xf>
    <xf numFmtId="0" fontId="18" fillId="5" borderId="1" xfId="0" applyFont="1" applyFill="1" applyBorder="1" applyAlignment="1" applyProtection="1">
      <alignment horizontal="left" vertical="center"/>
      <protection hidden="1"/>
    </xf>
    <xf numFmtId="0" fontId="12" fillId="2" borderId="16" xfId="0" applyFont="1" applyFill="1" applyBorder="1" applyAlignment="1">
      <alignment vertical="top"/>
    </xf>
    <xf numFmtId="0" fontId="12" fillId="2" borderId="3" xfId="0" applyFont="1" applyFill="1" applyBorder="1" applyAlignment="1">
      <alignment vertical="top"/>
    </xf>
    <xf numFmtId="0" fontId="14" fillId="3" borderId="1" xfId="0" applyFont="1" applyFill="1" applyBorder="1" applyAlignment="1">
      <alignment horizontal="center" vertical="center"/>
    </xf>
    <xf numFmtId="0" fontId="14" fillId="4" borderId="1" xfId="0" applyFont="1" applyFill="1" applyBorder="1" applyAlignment="1">
      <alignment horizontal="center" vertical="center"/>
    </xf>
    <xf numFmtId="0" fontId="12" fillId="2" borderId="1" xfId="0" applyFont="1" applyFill="1" applyBorder="1" applyAlignment="1">
      <alignment horizontal="center"/>
    </xf>
    <xf numFmtId="0" fontId="12" fillId="2" borderId="1" xfId="0" applyFont="1" applyFill="1" applyBorder="1" applyAlignment="1">
      <alignment vertical="top"/>
    </xf>
    <xf numFmtId="49" fontId="14" fillId="3" borderId="1" xfId="0" applyNumberFormat="1" applyFont="1" applyFill="1" applyBorder="1" applyAlignment="1">
      <alignment horizontal="center" vertical="center"/>
    </xf>
    <xf numFmtId="49" fontId="14" fillId="4" borderId="1" xfId="0" applyNumberFormat="1" applyFont="1" applyFill="1" applyBorder="1" applyAlignment="1">
      <alignment horizontal="center" vertical="center"/>
    </xf>
    <xf numFmtId="49" fontId="23" fillId="3" borderId="17" xfId="0" applyNumberFormat="1" applyFont="1" applyFill="1" applyBorder="1" applyAlignment="1" applyProtection="1">
      <alignment horizontal="center" vertical="center"/>
      <protection hidden="1"/>
    </xf>
    <xf numFmtId="165" fontId="24" fillId="3" borderId="17" xfId="0" applyNumberFormat="1" applyFont="1" applyFill="1" applyBorder="1" applyAlignment="1" applyProtection="1">
      <alignment horizontal="center" vertical="center"/>
      <protection hidden="1"/>
    </xf>
    <xf numFmtId="3" fontId="20" fillId="5" borderId="1" xfId="0" applyNumberFormat="1" applyFont="1" applyFill="1" applyBorder="1" applyAlignment="1">
      <alignment horizontal="center" vertical="center" wrapText="1"/>
    </xf>
    <xf numFmtId="166" fontId="13" fillId="0" borderId="0" xfId="0" applyNumberFormat="1" applyFont="1" applyAlignment="1">
      <alignment wrapText="1"/>
    </xf>
    <xf numFmtId="0" fontId="25" fillId="3" borderId="18" xfId="0" applyFont="1" applyFill="1" applyBorder="1" applyAlignment="1">
      <alignment vertical="top" wrapText="1"/>
    </xf>
    <xf numFmtId="165" fontId="13" fillId="0" borderId="1" xfId="0" applyNumberFormat="1" applyFont="1" applyBorder="1" applyAlignment="1" applyProtection="1">
      <alignment horizontal="center" vertical="center"/>
      <protection locked="0"/>
    </xf>
    <xf numFmtId="0" fontId="13" fillId="0" borderId="1" xfId="0" applyNumberFormat="1" applyFont="1" applyBorder="1" applyAlignment="1" applyProtection="1">
      <alignment horizontal="center" vertical="center"/>
      <protection locked="0"/>
    </xf>
    <xf numFmtId="0" fontId="22" fillId="3" borderId="19" xfId="0" applyFont="1" applyFill="1" applyBorder="1" applyAlignment="1" applyProtection="1">
      <alignment horizontal="center" vertical="center" wrapText="1"/>
      <protection hidden="1"/>
    </xf>
    <xf numFmtId="0" fontId="16" fillId="3" borderId="17" xfId="0" applyFont="1" applyFill="1" applyBorder="1" applyAlignment="1" applyProtection="1">
      <alignment horizontal="left" vertical="top"/>
      <protection hidden="1"/>
    </xf>
    <xf numFmtId="0" fontId="16" fillId="3" borderId="18" xfId="0" applyFont="1" applyFill="1" applyBorder="1" applyAlignment="1" applyProtection="1">
      <alignment horizontal="left" vertical="top"/>
      <protection hidden="1"/>
    </xf>
    <xf numFmtId="0" fontId="18" fillId="5" borderId="16" xfId="0" applyFont="1" applyFill="1" applyBorder="1" applyAlignment="1" applyProtection="1">
      <alignment horizontal="right"/>
      <protection hidden="1"/>
    </xf>
    <xf numFmtId="0" fontId="18" fillId="5" borderId="3" xfId="0" applyFont="1" applyFill="1" applyBorder="1" applyAlignment="1" applyProtection="1">
      <alignment horizontal="right"/>
      <protection hidden="1"/>
    </xf>
    <xf numFmtId="165" fontId="13" fillId="0" borderId="1" xfId="0" applyNumberFormat="1" applyFont="1" applyBorder="1" applyAlignment="1" applyProtection="1">
      <alignment horizontal="center" vertical="center"/>
      <protection hidden="1" locked="0"/>
    </xf>
    <xf numFmtId="164" fontId="13" fillId="0" borderId="1" xfId="0" applyNumberFormat="1" applyFont="1" applyBorder="1" applyAlignment="1" applyProtection="1">
      <alignment horizontal="center" vertical="center"/>
      <protection locked="0"/>
    </xf>
    <xf numFmtId="165" fontId="13" fillId="5" borderId="13" xfId="0" applyNumberFormat="1" applyFont="1" applyFill="1" applyBorder="1" applyAlignment="1" applyProtection="1">
      <alignment horizontal="center" vertical="center"/>
      <protection hidden="1"/>
    </xf>
    <xf numFmtId="0" fontId="12" fillId="3" borderId="20" xfId="0" applyFont="1" applyFill="1" applyBorder="1" applyAlignment="1" applyProtection="1">
      <alignment horizontal="center" vertical="top"/>
      <protection hidden="1"/>
    </xf>
    <xf numFmtId="165" fontId="13" fillId="0" borderId="1" xfId="0" applyNumberFormat="1" applyFont="1" applyBorder="1" applyAlignment="1" applyProtection="1">
      <alignment horizontal="center" vertical="center"/>
      <protection hidden="1"/>
    </xf>
    <xf numFmtId="9" fontId="13" fillId="0" borderId="1" xfId="0" applyNumberFormat="1" applyFont="1" applyBorder="1" applyAlignment="1" applyProtection="1">
      <alignment horizontal="center" vertical="center"/>
      <protection/>
    </xf>
    <xf numFmtId="3" fontId="13" fillId="0" borderId="1" xfId="0" applyNumberFormat="1" applyFont="1" applyBorder="1" applyAlignment="1" applyProtection="1">
      <alignment horizontal="left" vertical="center" wrapText="1"/>
      <protection/>
    </xf>
    <xf numFmtId="3" fontId="13" fillId="0" borderId="1" xfId="0" applyNumberFormat="1" applyFont="1" applyBorder="1" applyAlignment="1" applyProtection="1">
      <alignment horizontal="left" vertical="center"/>
      <protection/>
    </xf>
    <xf numFmtId="0" fontId="13" fillId="0" borderId="1" xfId="0" applyNumberFormat="1" applyFont="1" applyBorder="1" applyAlignment="1" applyProtection="1">
      <alignment horizontal="center" vertical="center"/>
      <protection/>
    </xf>
    <xf numFmtId="3" fontId="13" fillId="0" borderId="1" xfId="0" applyNumberFormat="1" applyFont="1" applyBorder="1" applyAlignment="1" applyProtection="1">
      <alignment horizontal="center" vertical="center"/>
      <protection/>
    </xf>
    <xf numFmtId="164" fontId="13" fillId="0" borderId="1" xfId="0" applyNumberFormat="1" applyFont="1" applyBorder="1" applyAlignment="1" applyProtection="1">
      <alignment horizontal="center" vertical="center"/>
      <protection/>
    </xf>
    <xf numFmtId="165" fontId="13" fillId="0" borderId="13" xfId="0" applyNumberFormat="1" applyFont="1" applyBorder="1" applyAlignment="1" applyProtection="1">
      <alignment horizontal="center" vertical="center"/>
      <protection/>
    </xf>
    <xf numFmtId="165" fontId="13" fillId="0" borderId="13" xfId="0" applyNumberFormat="1" applyFont="1" applyBorder="1" applyAlignment="1" applyProtection="1">
      <alignment horizontal="center" vertical="center"/>
      <protection hidden="1"/>
    </xf>
    <xf numFmtId="165" fontId="13" fillId="0" borderId="1" xfId="0" applyNumberFormat="1" applyFont="1" applyBorder="1" applyAlignment="1" applyProtection="1">
      <alignment horizontal="center" vertical="center"/>
      <protection/>
    </xf>
    <xf numFmtId="165" fontId="13" fillId="0" borderId="1" xfId="0" applyNumberFormat="1" applyFont="1" applyBorder="1" applyAlignment="1" applyProtection="1">
      <alignment horizontal="center" vertical="center"/>
      <protection hidden="1" locked="0"/>
    </xf>
    <xf numFmtId="0" fontId="22" fillId="3" borderId="19" xfId="0" applyFont="1" applyFill="1" applyBorder="1" applyAlignment="1" applyProtection="1">
      <alignment horizontal="center" vertical="center" wrapText="1"/>
      <protection hidden="1"/>
    </xf>
    <xf numFmtId="3" fontId="13" fillId="0" borderId="1" xfId="0" applyNumberFormat="1" applyFont="1" applyBorder="1" applyAlignment="1" applyProtection="1">
      <alignment horizontal="left" vertical="center"/>
      <protection/>
    </xf>
    <xf numFmtId="0" fontId="18" fillId="5" borderId="16" xfId="0" applyFont="1" applyFill="1" applyBorder="1" applyAlignment="1" applyProtection="1">
      <alignment horizontal="right"/>
      <protection hidden="1"/>
    </xf>
    <xf numFmtId="0" fontId="18" fillId="5" borderId="3" xfId="0" applyFont="1" applyFill="1" applyBorder="1" applyAlignment="1" applyProtection="1">
      <alignment horizontal="right"/>
      <protection hidden="1"/>
    </xf>
    <xf numFmtId="164" fontId="13" fillId="0" borderId="1" xfId="0" applyNumberFormat="1" applyFont="1" applyBorder="1" applyAlignment="1" applyProtection="1">
      <alignment horizontal="center" vertical="center"/>
      <protection/>
    </xf>
    <xf numFmtId="164" fontId="13" fillId="0" borderId="1" xfId="0" applyNumberFormat="1" applyFont="1" applyBorder="1" applyAlignment="1" applyProtection="1">
      <alignment horizontal="center" vertical="center"/>
      <protection locked="0"/>
    </xf>
    <xf numFmtId="165" fontId="13" fillId="0" borderId="1" xfId="0" applyNumberFormat="1" applyFont="1" applyBorder="1" applyAlignment="1" applyProtection="1">
      <alignment horizontal="center" vertical="center"/>
      <protection hidden="1"/>
    </xf>
    <xf numFmtId="165" fontId="13" fillId="0" borderId="1" xfId="0" applyNumberFormat="1" applyFont="1" applyBorder="1" applyAlignment="1" applyProtection="1">
      <alignment horizontal="center" vertical="center"/>
      <protection locked="0"/>
    </xf>
    <xf numFmtId="165" fontId="13" fillId="0" borderId="1" xfId="0" applyNumberFormat="1" applyFont="1" applyBorder="1" applyAlignment="1" applyProtection="1">
      <alignment horizontal="center" vertical="center"/>
      <protection/>
    </xf>
    <xf numFmtId="0" fontId="16" fillId="3" borderId="17" xfId="0" applyFont="1" applyFill="1" applyBorder="1" applyAlignment="1" applyProtection="1">
      <alignment horizontal="left" vertical="top"/>
      <protection hidden="1"/>
    </xf>
    <xf numFmtId="0" fontId="16" fillId="3" borderId="18" xfId="0" applyFont="1" applyFill="1" applyBorder="1" applyAlignment="1" applyProtection="1">
      <alignment horizontal="left" vertical="top"/>
      <protection hidden="1"/>
    </xf>
    <xf numFmtId="0" fontId="13" fillId="0" borderId="1" xfId="0" applyNumberFormat="1" applyFont="1" applyBorder="1" applyAlignment="1" applyProtection="1">
      <alignment horizontal="center" vertical="center"/>
      <protection/>
    </xf>
    <xf numFmtId="0" fontId="13" fillId="0" borderId="1" xfId="0" applyNumberFormat="1" applyFont="1" applyBorder="1" applyAlignment="1" applyProtection="1">
      <alignment horizontal="center" vertical="center"/>
      <protection locked="0"/>
    </xf>
    <xf numFmtId="165" fontId="13" fillId="0" borderId="1" xfId="0" applyNumberFormat="1" applyFont="1" applyBorder="1" applyAlignment="1" applyProtection="1">
      <alignment horizontal="center" vertical="center"/>
      <protection hidden="1" locked="0"/>
    </xf>
    <xf numFmtId="0" fontId="20" fillId="5" borderId="4" xfId="0" applyFont="1" applyFill="1" applyBorder="1" applyAlignment="1">
      <alignment horizontal="center" vertical="center" wrapText="1"/>
    </xf>
    <xf numFmtId="49" fontId="20" fillId="5" borderId="1" xfId="0" applyNumberFormat="1" applyFont="1" applyFill="1" applyBorder="1" applyAlignment="1">
      <alignment horizontal="center" vertical="center" wrapText="1"/>
    </xf>
    <xf numFmtId="9" fontId="13" fillId="5" borderId="1" xfId="0" applyNumberFormat="1" applyFont="1" applyFill="1" applyBorder="1" applyAlignment="1" applyProtection="1">
      <alignment horizontal="center" vertical="center"/>
      <protection/>
    </xf>
    <xf numFmtId="3" fontId="13" fillId="0" borderId="1" xfId="0" applyNumberFormat="1" applyFont="1" applyBorder="1" applyAlignment="1" applyProtection="1">
      <alignment horizontal="left" vertical="center"/>
      <protection/>
    </xf>
    <xf numFmtId="0" fontId="18" fillId="5" borderId="3" xfId="0" applyFont="1" applyFill="1" applyBorder="1" applyAlignment="1" applyProtection="1">
      <alignment horizontal="right"/>
      <protection hidden="1"/>
    </xf>
    <xf numFmtId="0" fontId="13" fillId="0" borderId="15" xfId="0" applyFont="1" applyBorder="1" applyAlignment="1" applyProtection="1">
      <alignment horizontal="left" vertical="center"/>
      <protection/>
    </xf>
    <xf numFmtId="0" fontId="13" fillId="0" borderId="15" xfId="0" applyFont="1" applyBorder="1" applyAlignment="1" applyProtection="1">
      <alignment horizontal="left" vertical="center" wrapText="1"/>
      <protection hidden="1"/>
    </xf>
    <xf numFmtId="0" fontId="13" fillId="0" borderId="15" xfId="0" applyFont="1" applyBorder="1" applyAlignment="1" applyProtection="1">
      <alignment horizontal="left" vertical="center" wrapText="1"/>
      <protection/>
    </xf>
    <xf numFmtId="0" fontId="13" fillId="0" borderId="1" xfId="0" applyFont="1" applyBorder="1" applyAlignment="1" applyProtection="1">
      <alignment horizontal="left" vertical="center" wrapText="1"/>
      <protection locked="0"/>
    </xf>
    <xf numFmtId="0" fontId="13" fillId="0" borderId="1" xfId="0" applyFont="1" applyBorder="1" applyAlignment="1" applyProtection="1">
      <alignment horizontal="left" vertical="center" wrapText="1"/>
      <protection/>
    </xf>
    <xf numFmtId="0" fontId="22" fillId="3" borderId="19" xfId="0" applyFont="1" applyFill="1" applyBorder="1" applyAlignment="1" applyProtection="1">
      <alignment horizontal="center" vertical="center" wrapText="1"/>
      <protection hidden="1"/>
    </xf>
    <xf numFmtId="3" fontId="13" fillId="0" borderId="1" xfId="0" applyNumberFormat="1" applyFont="1" applyBorder="1" applyAlignment="1" applyProtection="1">
      <alignment horizontal="left" vertical="center"/>
      <protection/>
    </xf>
    <xf numFmtId="0" fontId="13" fillId="0" borderId="15" xfId="0" applyFont="1" applyBorder="1" applyAlignment="1" applyProtection="1">
      <alignment horizontal="left" vertical="center"/>
      <protection/>
    </xf>
    <xf numFmtId="0" fontId="18" fillId="5" borderId="3" xfId="0" applyFont="1" applyFill="1" applyBorder="1" applyAlignment="1" applyProtection="1">
      <alignment horizontal="right"/>
      <protection hidden="1"/>
    </xf>
    <xf numFmtId="0" fontId="13" fillId="0" borderId="15" xfId="0" applyFont="1" applyBorder="1" applyAlignment="1" applyProtection="1">
      <alignment horizontal="left" vertical="center" wrapText="1"/>
      <protection/>
    </xf>
    <xf numFmtId="0" fontId="13" fillId="0" borderId="1" xfId="0" applyFont="1" applyBorder="1" applyAlignment="1" applyProtection="1">
      <alignment horizontal="left" vertical="center" wrapText="1"/>
      <protection locked="0"/>
    </xf>
    <xf numFmtId="0" fontId="13" fillId="0" borderId="15" xfId="0" applyFont="1" applyBorder="1" applyAlignment="1" applyProtection="1">
      <alignment horizontal="left" vertical="top"/>
      <protection hidden="1"/>
    </xf>
    <xf numFmtId="0" fontId="13" fillId="0" borderId="15" xfId="0" applyFont="1" applyBorder="1" applyAlignment="1" applyProtection="1">
      <alignment horizontal="left" vertical="center" wrapText="1"/>
      <protection hidden="1"/>
    </xf>
    <xf numFmtId="0" fontId="13" fillId="0" borderId="1" xfId="0" applyFont="1" applyBorder="1" applyAlignment="1" applyProtection="1">
      <alignment horizontal="left" vertical="center" wrapText="1"/>
      <protection/>
    </xf>
    <xf numFmtId="0" fontId="13" fillId="0" borderId="15" xfId="0" applyFont="1" applyBorder="1" applyAlignment="1" applyProtection="1">
      <alignment horizontal="left" vertical="top"/>
      <protection hidden="1" locked="0"/>
    </xf>
    <xf numFmtId="0" fontId="0" fillId="0" borderId="0" xfId="0"/>
    <xf numFmtId="0" fontId="14" fillId="4" borderId="1" xfId="0" applyFont="1" applyFill="1" applyBorder="1" applyAlignment="1">
      <alignment horizontal="center"/>
    </xf>
    <xf numFmtId="0" fontId="14" fillId="4" borderId="1" xfId="0" applyFont="1" applyFill="1" applyBorder="1" applyAlignment="1">
      <alignment horizontal="center" vertical="center"/>
    </xf>
    <xf numFmtId="49" fontId="14" fillId="4" borderId="1" xfId="0" applyNumberFormat="1" applyFont="1" applyFill="1" applyBorder="1" applyAlignment="1">
      <alignment horizontal="center" vertical="center"/>
    </xf>
    <xf numFmtId="0" fontId="0" fillId="5" borderId="0" xfId="0" applyFill="1" applyBorder="1" applyProtection="1">
      <protection hidden="1"/>
    </xf>
    <xf numFmtId="0" fontId="0" fillId="5" borderId="10" xfId="0" applyFill="1" applyBorder="1" applyProtection="1">
      <protection hidden="1"/>
    </xf>
    <xf numFmtId="0" fontId="0" fillId="5" borderId="11" xfId="0" applyFill="1" applyBorder="1" applyProtection="1">
      <protection hidden="1"/>
    </xf>
    <xf numFmtId="0" fontId="0" fillId="5" borderId="10" xfId="0" applyFill="1" applyBorder="1" applyAlignment="1" applyProtection="1">
      <alignment vertical="top" wrapText="1"/>
      <protection hidden="1"/>
    </xf>
    <xf numFmtId="0" fontId="0" fillId="5" borderId="11" xfId="0" applyFill="1" applyBorder="1" applyAlignment="1" applyProtection="1">
      <alignment vertical="top"/>
      <protection hidden="1"/>
    </xf>
    <xf numFmtId="0" fontId="0" fillId="5" borderId="0" xfId="0" applyFill="1" applyBorder="1" applyAlignment="1" applyProtection="1">
      <alignment horizontal="left" vertical="top"/>
      <protection hidden="1"/>
    </xf>
    <xf numFmtId="0" fontId="0" fillId="5" borderId="10" xfId="0" applyFill="1" applyBorder="1" applyAlignment="1" applyProtection="1">
      <alignment vertical="top"/>
      <protection hidden="1"/>
    </xf>
    <xf numFmtId="0" fontId="0" fillId="5" borderId="0" xfId="0" applyFill="1" applyBorder="1" applyAlignment="1" applyProtection="1">
      <alignment vertical="top"/>
      <protection hidden="1"/>
    </xf>
    <xf numFmtId="0" fontId="0" fillId="5" borderId="10" xfId="0" applyFill="1" applyBorder="1" applyAlignment="1" applyProtection="1">
      <alignment horizontal="left" vertical="top"/>
      <protection hidden="1"/>
    </xf>
    <xf numFmtId="0" fontId="0" fillId="5" borderId="0" xfId="0" applyFill="1" applyBorder="1" applyAlignment="1" applyProtection="1">
      <alignment horizontal="center" vertical="top"/>
      <protection hidden="1"/>
    </xf>
    <xf numFmtId="0" fontId="0" fillId="5" borderId="11" xfId="0" applyFill="1" applyBorder="1" applyAlignment="1" applyProtection="1">
      <alignment horizontal="left" vertical="top"/>
      <protection hidden="1"/>
    </xf>
    <xf numFmtId="0" fontId="12" fillId="5" borderId="11" xfId="0" applyFont="1" applyFill="1" applyBorder="1" applyProtection="1">
      <protection hidden="1"/>
    </xf>
    <xf numFmtId="0" fontId="12" fillId="5" borderId="0" xfId="0" applyFont="1" applyFill="1" applyBorder="1" applyProtection="1">
      <protection hidden="1"/>
    </xf>
    <xf numFmtId="0" fontId="15" fillId="5" borderId="10" xfId="0" applyFont="1" applyFill="1" applyBorder="1" applyAlignment="1" applyProtection="1">
      <alignment vertical="top" wrapText="1"/>
      <protection hidden="1"/>
    </xf>
    <xf numFmtId="0" fontId="0" fillId="5" borderId="19" xfId="0" applyFill="1" applyBorder="1" applyProtection="1">
      <protection hidden="1"/>
    </xf>
    <xf numFmtId="0" fontId="0" fillId="5" borderId="18" xfId="0" applyFill="1" applyBorder="1" applyProtection="1">
      <protection hidden="1"/>
    </xf>
    <xf numFmtId="0" fontId="0" fillId="5" borderId="5" xfId="0" applyFill="1" applyBorder="1" applyProtection="1">
      <protection hidden="1"/>
    </xf>
    <xf numFmtId="0" fontId="0" fillId="0" borderId="0" xfId="0" applyProtection="1">
      <protection/>
    </xf>
    <xf numFmtId="165" fontId="13" fillId="0" borderId="1" xfId="0" applyNumberFormat="1" applyFont="1" applyBorder="1" applyAlignment="1" applyProtection="1">
      <alignment horizontal="center" vertical="center"/>
      <protection hidden="1"/>
    </xf>
    <xf numFmtId="164" fontId="13" fillId="0" borderId="1" xfId="0" applyNumberFormat="1" applyFont="1" applyFill="1" applyBorder="1" applyAlignment="1" applyProtection="1">
      <alignment horizontal="center" vertical="center"/>
      <protection locked="0"/>
    </xf>
    <xf numFmtId="0" fontId="18" fillId="5" borderId="1" xfId="0" applyFont="1" applyFill="1" applyBorder="1" applyAlignment="1" applyProtection="1">
      <alignment horizontal="center" vertical="center" wrapText="1"/>
      <protection hidden="1"/>
    </xf>
    <xf numFmtId="0" fontId="18" fillId="5" borderId="3" xfId="0" applyFont="1" applyFill="1" applyBorder="1" applyAlignment="1" applyProtection="1">
      <alignment horizontal="right"/>
      <protection hidden="1"/>
    </xf>
    <xf numFmtId="3" fontId="13" fillId="0" borderId="1" xfId="0" applyNumberFormat="1" applyFont="1" applyBorder="1" applyAlignment="1" applyProtection="1">
      <alignment horizontal="left" vertical="center"/>
      <protection/>
    </xf>
    <xf numFmtId="0" fontId="13" fillId="0" borderId="15" xfId="0" applyFont="1" applyBorder="1" applyAlignment="1" applyProtection="1">
      <alignment horizontal="left" vertical="center"/>
      <protection/>
    </xf>
    <xf numFmtId="164" fontId="13" fillId="0" borderId="1" xfId="0" applyNumberFormat="1" applyFont="1" applyBorder="1" applyAlignment="1" applyProtection="1">
      <alignment horizontal="center" vertical="center"/>
      <protection/>
    </xf>
    <xf numFmtId="0" fontId="16" fillId="3" borderId="17" xfId="0" applyFont="1" applyFill="1" applyBorder="1" applyAlignment="1" applyProtection="1">
      <alignment horizontal="left" vertical="top"/>
      <protection hidden="1"/>
    </xf>
    <xf numFmtId="0" fontId="16" fillId="3" borderId="18" xfId="0" applyFont="1" applyFill="1" applyBorder="1" applyAlignment="1" applyProtection="1">
      <alignment horizontal="left" vertical="top"/>
      <protection hidden="1"/>
    </xf>
    <xf numFmtId="0" fontId="13" fillId="0" borderId="1" xfId="0" applyNumberFormat="1" applyFont="1" applyBorder="1" applyAlignment="1" applyProtection="1">
      <alignment horizontal="center" vertical="center"/>
      <protection/>
    </xf>
    <xf numFmtId="0" fontId="19" fillId="3" borderId="0" xfId="0" applyFont="1" applyFill="1" applyBorder="1" applyAlignment="1" applyProtection="1">
      <alignment horizontal="left" vertical="top"/>
      <protection hidden="1"/>
    </xf>
    <xf numFmtId="0" fontId="18" fillId="5" borderId="3" xfId="0" applyFont="1" applyFill="1" applyBorder="1" applyAlignment="1" applyProtection="1">
      <alignment horizontal="left" vertical="center"/>
      <protection hidden="1"/>
    </xf>
    <xf numFmtId="0" fontId="28" fillId="3" borderId="17" xfId="0" applyFont="1" applyFill="1" applyBorder="1" applyAlignment="1" applyProtection="1">
      <alignment horizontal="left" vertical="top"/>
      <protection hidden="1"/>
    </xf>
    <xf numFmtId="0" fontId="28" fillId="3" borderId="18" xfId="0" applyFont="1" applyFill="1" applyBorder="1" applyAlignment="1" applyProtection="1">
      <alignment horizontal="left" vertical="top"/>
      <protection hidden="1"/>
    </xf>
    <xf numFmtId="164" fontId="0" fillId="0" borderId="0" xfId="0" applyNumberFormat="1" applyBorder="1" applyProtection="1">
      <protection hidden="1"/>
    </xf>
    <xf numFmtId="164" fontId="0" fillId="0" borderId="0" xfId="0" applyNumberFormat="1" applyProtection="1">
      <protection hidden="1"/>
    </xf>
    <xf numFmtId="164" fontId="0" fillId="0" borderId="0" xfId="0" applyNumberFormat="1" applyBorder="1" applyAlignment="1" applyProtection="1">
      <alignment horizontal="center"/>
      <protection hidden="1"/>
    </xf>
    <xf numFmtId="10" fontId="13" fillId="0" borderId="1" xfId="0" applyNumberFormat="1" applyFont="1" applyBorder="1" applyAlignment="1" applyProtection="1">
      <alignment horizontal="center" vertical="center"/>
      <protection locked="0"/>
    </xf>
    <xf numFmtId="165" fontId="13" fillId="7" borderId="1" xfId="0" applyNumberFormat="1" applyFont="1" applyFill="1" applyBorder="1" applyAlignment="1" applyProtection="1">
      <alignment horizontal="center" vertical="center" wrapText="1"/>
      <protection hidden="1"/>
    </xf>
    <xf numFmtId="0" fontId="13" fillId="0" borderId="1" xfId="0" applyFont="1" applyBorder="1" applyAlignment="1" applyProtection="1">
      <alignment horizontal="center" vertical="center" wrapText="1"/>
      <protection locked="0"/>
    </xf>
    <xf numFmtId="165" fontId="18" fillId="7" borderId="1" xfId="0" applyNumberFormat="1" applyFont="1" applyFill="1" applyBorder="1" applyAlignment="1" applyProtection="1">
      <alignment horizontal="center" vertical="center" wrapText="1"/>
      <protection hidden="1"/>
    </xf>
    <xf numFmtId="165" fontId="23" fillId="7" borderId="1" xfId="0" applyNumberFormat="1" applyFont="1" applyFill="1" applyBorder="1" applyAlignment="1" applyProtection="1">
      <alignment horizontal="center" vertical="center" wrapText="1"/>
      <protection hidden="1"/>
    </xf>
    <xf numFmtId="0" fontId="0" fillId="0" borderId="0" xfId="0" applyBorder="1" applyAlignment="1" applyProtection="1">
      <alignment/>
      <protection hidden="1"/>
    </xf>
    <xf numFmtId="0" fontId="0" fillId="0" borderId="1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0" xfId="0" applyBorder="1" applyAlignment="1" applyProtection="1">
      <alignment horizontal="center"/>
      <protection hidden="1"/>
    </xf>
    <xf numFmtId="0" fontId="18" fillId="0" borderId="0" xfId="0" applyFont="1" applyFill="1" applyBorder="1" applyAlignment="1" applyProtection="1">
      <alignment horizontal="center"/>
      <protection hidden="1"/>
    </xf>
    <xf numFmtId="0" fontId="16" fillId="0" borderId="0" xfId="0" applyFont="1" applyFill="1" applyBorder="1" applyAlignment="1" applyProtection="1">
      <alignment horizontal="left" vertical="top"/>
      <protection hidden="1"/>
    </xf>
    <xf numFmtId="0" fontId="18" fillId="0" borderId="0" xfId="0" applyFont="1" applyFill="1" applyBorder="1" applyAlignment="1" applyProtection="1">
      <alignment/>
      <protection hidden="1"/>
    </xf>
    <xf numFmtId="0" fontId="12" fillId="0" borderId="0" xfId="0" applyFont="1" applyFill="1" applyBorder="1" applyAlignment="1" applyProtection="1">
      <alignment horizontal="center"/>
      <protection hidden="1"/>
    </xf>
    <xf numFmtId="0" fontId="22" fillId="0" borderId="0" xfId="0" applyFont="1" applyFill="1" applyBorder="1" applyAlignment="1" applyProtection="1">
      <alignment horizontal="center" vertical="center" wrapText="1"/>
      <protection hidden="1"/>
    </xf>
    <xf numFmtId="165" fontId="13" fillId="0" borderId="0" xfId="0" applyNumberFormat="1" applyFont="1" applyFill="1" applyBorder="1" applyAlignment="1" applyProtection="1">
      <alignment horizontal="center" vertical="center"/>
      <protection hidden="1"/>
    </xf>
    <xf numFmtId="0" fontId="0" fillId="0" borderId="0" xfId="0" applyFill="1" applyProtection="1">
      <protection hidden="1"/>
    </xf>
    <xf numFmtId="0" fontId="12" fillId="0" borderId="0" xfId="0" applyFont="1" applyFill="1" applyBorder="1" applyAlignment="1" applyProtection="1">
      <alignment/>
      <protection hidden="1"/>
    </xf>
    <xf numFmtId="0" fontId="12" fillId="0" borderId="11" xfId="0" applyFont="1" applyFill="1" applyBorder="1" applyAlignment="1" applyProtection="1">
      <alignment/>
      <protection hidden="1"/>
    </xf>
    <xf numFmtId="0" fontId="0" fillId="0" borderId="11" xfId="0" applyBorder="1" applyAlignment="1" applyProtection="1">
      <alignment horizontal="left" vertical="top" wrapText="1"/>
      <protection locked="0"/>
    </xf>
    <xf numFmtId="0" fontId="13" fillId="7" borderId="15" xfId="0" applyFont="1" applyFill="1" applyBorder="1" applyAlignment="1" applyProtection="1">
      <alignment vertical="center"/>
      <protection/>
    </xf>
    <xf numFmtId="3" fontId="13" fillId="0" borderId="17" xfId="0" applyNumberFormat="1" applyFont="1" applyFill="1" applyBorder="1" applyAlignment="1" applyProtection="1">
      <alignment horizontal="center" vertical="center" wrapText="1"/>
      <protection locked="0"/>
    </xf>
    <xf numFmtId="3" fontId="13" fillId="0" borderId="18" xfId="0" applyNumberFormat="1" applyFont="1" applyFill="1" applyBorder="1" applyAlignment="1" applyProtection="1">
      <alignment horizontal="center" vertical="center" wrapText="1"/>
      <protection locked="0"/>
    </xf>
    <xf numFmtId="3" fontId="21" fillId="0" borderId="18" xfId="0" applyNumberFormat="1" applyFont="1" applyFill="1" applyBorder="1" applyAlignment="1" applyProtection="1">
      <alignment horizontal="left" vertical="center"/>
      <protection/>
    </xf>
    <xf numFmtId="164" fontId="13" fillId="0" borderId="18" xfId="0" applyNumberFormat="1" applyFont="1" applyFill="1" applyBorder="1" applyAlignment="1" applyProtection="1">
      <alignment horizontal="center" vertical="center"/>
      <protection locked="0"/>
    </xf>
    <xf numFmtId="0" fontId="13" fillId="0" borderId="18" xfId="0" applyNumberFormat="1" applyFont="1" applyFill="1" applyBorder="1" applyAlignment="1" applyProtection="1">
      <alignment horizontal="center" vertical="center"/>
      <protection locked="0"/>
    </xf>
    <xf numFmtId="3" fontId="13" fillId="0" borderId="18" xfId="0" applyNumberFormat="1" applyFont="1" applyFill="1" applyBorder="1" applyAlignment="1" applyProtection="1">
      <alignment horizontal="center" vertical="center"/>
      <protection locked="0"/>
    </xf>
    <xf numFmtId="165" fontId="13" fillId="0" borderId="18" xfId="0" applyNumberFormat="1" applyFont="1" applyFill="1" applyBorder="1" applyAlignment="1" applyProtection="1">
      <alignment horizontal="center" vertical="center"/>
      <protection hidden="1"/>
    </xf>
    <xf numFmtId="3" fontId="21" fillId="0" borderId="17" xfId="0" applyNumberFormat="1" applyFont="1" applyFill="1" applyBorder="1" applyAlignment="1" applyProtection="1">
      <alignment horizontal="left" vertical="center"/>
      <protection/>
    </xf>
    <xf numFmtId="164" fontId="13" fillId="0" borderId="17" xfId="0" applyNumberFormat="1" applyFont="1" applyFill="1" applyBorder="1" applyAlignment="1" applyProtection="1">
      <alignment horizontal="center" vertical="center"/>
      <protection locked="0"/>
    </xf>
    <xf numFmtId="0" fontId="13" fillId="0" borderId="17" xfId="0" applyNumberFormat="1" applyFont="1" applyFill="1" applyBorder="1" applyAlignment="1" applyProtection="1">
      <alignment horizontal="center" vertical="center"/>
      <protection locked="0"/>
    </xf>
    <xf numFmtId="3" fontId="13" fillId="0" borderId="17" xfId="0" applyNumberFormat="1" applyFont="1" applyFill="1" applyBorder="1" applyAlignment="1" applyProtection="1">
      <alignment horizontal="center" vertical="center"/>
      <protection locked="0"/>
    </xf>
    <xf numFmtId="165" fontId="13" fillId="0" borderId="17" xfId="0" applyNumberFormat="1" applyFont="1" applyFill="1" applyBorder="1" applyAlignment="1" applyProtection="1">
      <alignment horizontal="center" vertical="center"/>
      <protection hidden="1"/>
    </xf>
    <xf numFmtId="165" fontId="13" fillId="0" borderId="4" xfId="0" applyNumberFormat="1" applyFont="1" applyFill="1" applyBorder="1" applyAlignment="1" applyProtection="1">
      <alignment horizontal="center" vertical="center"/>
      <protection hidden="1"/>
    </xf>
    <xf numFmtId="165" fontId="13" fillId="0" borderId="5" xfId="0" applyNumberFormat="1" applyFont="1" applyFill="1" applyBorder="1" applyAlignment="1" applyProtection="1">
      <alignment horizontal="center" vertical="center"/>
      <protection hidden="1"/>
    </xf>
    <xf numFmtId="165" fontId="13" fillId="5" borderId="1" xfId="0" applyNumberFormat="1" applyFont="1" applyFill="1" applyBorder="1" applyAlignment="1" applyProtection="1">
      <alignment horizontal="center" vertical="center"/>
      <protection hidden="1"/>
    </xf>
    <xf numFmtId="0" fontId="0" fillId="0" borderId="0" xfId="0" applyFill="1" applyBorder="1" applyProtection="1">
      <protection hidden="1"/>
    </xf>
    <xf numFmtId="0" fontId="0" fillId="0" borderId="4" xfId="0" applyFill="1" applyBorder="1" applyProtection="1">
      <protection hidden="1"/>
    </xf>
    <xf numFmtId="0" fontId="0" fillId="0" borderId="5" xfId="0" applyFill="1" applyBorder="1" applyProtection="1">
      <protection hidden="1"/>
    </xf>
    <xf numFmtId="0" fontId="13" fillId="0" borderId="0"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protection locked="0"/>
    </xf>
    <xf numFmtId="165" fontId="13" fillId="0" borderId="0" xfId="0" applyNumberFormat="1" applyFont="1" applyBorder="1" applyAlignment="1" applyProtection="1">
      <alignment horizontal="center" vertical="center"/>
      <protection locked="0"/>
    </xf>
    <xf numFmtId="0" fontId="13" fillId="0" borderId="0" xfId="0" applyFont="1" applyFill="1" applyBorder="1" applyAlignment="1" applyProtection="1">
      <alignment horizontal="left" vertical="center" wrapText="1"/>
      <protection/>
    </xf>
    <xf numFmtId="0" fontId="13" fillId="0" borderId="0" xfId="0" applyFont="1" applyFill="1" applyBorder="1" applyAlignment="1" applyProtection="1">
      <alignment horizontal="center" vertical="center"/>
      <protection/>
    </xf>
    <xf numFmtId="165" fontId="13" fillId="0" borderId="0" xfId="0" applyNumberFormat="1" applyFont="1" applyFill="1" applyBorder="1" applyAlignment="1" applyProtection="1">
      <alignment horizontal="center" vertical="center"/>
      <protection/>
    </xf>
    <xf numFmtId="164" fontId="0" fillId="0" borderId="10" xfId="0" applyNumberFormat="1" applyBorder="1" applyProtection="1">
      <protection hidden="1"/>
    </xf>
    <xf numFmtId="165" fontId="13" fillId="5" borderId="1" xfId="0" applyNumberFormat="1" applyFont="1" applyFill="1" applyBorder="1" applyAlignment="1" applyProtection="1">
      <alignment horizontal="center" vertical="center"/>
      <protection hidden="1"/>
    </xf>
    <xf numFmtId="0" fontId="0" fillId="0" borderId="0" xfId="0" applyBorder="1" applyAlignment="1" applyProtection="1">
      <alignment horizontal="center"/>
      <protection hidden="1"/>
    </xf>
    <xf numFmtId="0" fontId="23" fillId="5" borderId="13" xfId="0" applyFont="1" applyFill="1" applyBorder="1" applyAlignment="1" applyProtection="1">
      <alignment horizontal="center" vertical="center" wrapText="1"/>
      <protection hidden="1"/>
    </xf>
    <xf numFmtId="0" fontId="18" fillId="5" borderId="13" xfId="0" applyFont="1" applyFill="1" applyBorder="1" applyAlignment="1" applyProtection="1">
      <alignment horizontal="center" vertical="center" wrapText="1"/>
      <protection hidden="1"/>
    </xf>
    <xf numFmtId="165" fontId="13" fillId="0" borderId="1" xfId="0" applyNumberFormat="1" applyFont="1" applyBorder="1" applyAlignment="1" applyProtection="1">
      <alignment horizontal="center" vertical="center"/>
      <protection locked="0"/>
    </xf>
    <xf numFmtId="165" fontId="13" fillId="0" borderId="0" xfId="0" applyNumberFormat="1" applyFont="1" applyBorder="1" applyAlignment="1" applyProtection="1">
      <alignment horizontal="center" vertical="center"/>
      <protection hidden="1" locked="0"/>
    </xf>
    <xf numFmtId="0" fontId="13" fillId="0" borderId="0" xfId="0" applyFont="1" applyFill="1" applyBorder="1" applyAlignment="1" applyProtection="1">
      <alignment horizontal="center" vertical="center"/>
      <protection locked="0"/>
    </xf>
    <xf numFmtId="164" fontId="13" fillId="0" borderId="0" xfId="0" applyNumberFormat="1" applyFont="1" applyFill="1" applyBorder="1" applyAlignment="1" applyProtection="1">
      <alignment horizontal="center" vertical="center"/>
      <protection locked="0"/>
    </xf>
    <xf numFmtId="0" fontId="13" fillId="0" borderId="0" xfId="0" applyFont="1" applyBorder="1" applyAlignment="1" applyProtection="1">
      <alignment horizontal="left" vertical="center" wrapText="1"/>
      <protection locked="0"/>
    </xf>
    <xf numFmtId="3" fontId="13" fillId="0" borderId="0" xfId="0" applyNumberFormat="1" applyFont="1" applyFill="1" applyBorder="1" applyAlignment="1" applyProtection="1">
      <alignment horizontal="left" vertical="top" wrapText="1"/>
      <protection locked="0"/>
    </xf>
    <xf numFmtId="3" fontId="21" fillId="0" borderId="0" xfId="0" applyNumberFormat="1" applyFont="1" applyFill="1" applyBorder="1" applyAlignment="1" applyProtection="1">
      <alignment horizontal="left" vertical="center"/>
      <protection/>
    </xf>
    <xf numFmtId="0" fontId="13" fillId="0" borderId="0" xfId="0" applyNumberFormat="1" applyFont="1" applyFill="1" applyBorder="1" applyAlignment="1" applyProtection="1">
      <alignment horizontal="center" vertical="center"/>
      <protection locked="0"/>
    </xf>
    <xf numFmtId="3" fontId="13" fillId="0" borderId="0" xfId="0" applyNumberFormat="1" applyFont="1" applyFill="1" applyBorder="1" applyAlignment="1" applyProtection="1">
      <alignment horizontal="center" vertical="center"/>
      <protection locked="0"/>
    </xf>
    <xf numFmtId="3" fontId="13" fillId="0" borderId="0" xfId="0" applyNumberFormat="1" applyFont="1" applyFill="1" applyBorder="1" applyAlignment="1" applyProtection="1">
      <alignment horizontal="center" vertical="center" wrapText="1"/>
      <protection locked="0"/>
    </xf>
    <xf numFmtId="0" fontId="0" fillId="0" borderId="10" xfId="0" applyFill="1" applyBorder="1" applyProtection="1">
      <protection hidden="1"/>
    </xf>
    <xf numFmtId="0" fontId="13" fillId="0" borderId="0" xfId="0" applyFont="1" applyFill="1" applyBorder="1" applyAlignment="1" applyProtection="1">
      <alignment horizontal="left" vertical="center" wrapText="1"/>
      <protection locked="0"/>
    </xf>
    <xf numFmtId="165" fontId="13" fillId="0" borderId="0" xfId="0" applyNumberFormat="1" applyFont="1" applyFill="1" applyBorder="1" applyAlignment="1" applyProtection="1">
      <alignment horizontal="center" vertical="center"/>
      <protection locked="0"/>
    </xf>
    <xf numFmtId="0" fontId="13" fillId="0" borderId="0" xfId="0" applyNumberFormat="1" applyFont="1" applyBorder="1" applyAlignment="1" applyProtection="1">
      <alignment horizontal="center" vertical="center"/>
      <protection hidden="1" locked="0"/>
    </xf>
    <xf numFmtId="165" fontId="13" fillId="0" borderId="1" xfId="0" applyNumberFormat="1" applyFont="1" applyFill="1" applyBorder="1" applyAlignment="1" applyProtection="1">
      <alignment horizontal="center" vertical="center"/>
      <protection locked="0"/>
    </xf>
    <xf numFmtId="165" fontId="0" fillId="0" borderId="0" xfId="0" applyNumberFormat="1" applyBorder="1" applyAlignment="1" applyProtection="1">
      <alignment/>
      <protection hidden="1"/>
    </xf>
    <xf numFmtId="165" fontId="0" fillId="0" borderId="0" xfId="0" applyNumberFormat="1" applyProtection="1">
      <protection hidden="1"/>
    </xf>
    <xf numFmtId="0" fontId="0" fillId="0" borderId="0" xfId="0" applyFill="1" applyBorder="1" applyAlignment="1" applyProtection="1">
      <alignment horizontal="left" vertical="top" wrapText="1"/>
      <protection hidden="1"/>
    </xf>
    <xf numFmtId="165" fontId="13" fillId="5" borderId="1" xfId="0" applyNumberFormat="1" applyFont="1" applyFill="1" applyBorder="1" applyAlignment="1" applyProtection="1">
      <alignment horizontal="center" vertical="center"/>
      <protection hidden="1"/>
    </xf>
    <xf numFmtId="165" fontId="13" fillId="7" borderId="1" xfId="0" applyNumberFormat="1" applyFont="1" applyFill="1" applyBorder="1" applyAlignment="1" applyProtection="1">
      <alignment horizontal="center" vertical="center"/>
      <protection hidden="1"/>
    </xf>
    <xf numFmtId="165" fontId="13" fillId="5" borderId="1" xfId="0" applyNumberFormat="1" applyFont="1" applyFill="1" applyBorder="1" applyAlignment="1" applyProtection="1">
      <alignment horizontal="center" vertical="center"/>
      <protection hidden="1"/>
    </xf>
    <xf numFmtId="165" fontId="13" fillId="7" borderId="1" xfId="0" applyNumberFormat="1" applyFont="1" applyFill="1" applyBorder="1" applyAlignment="1" applyProtection="1">
      <alignment horizontal="center" vertical="center"/>
      <protection hidden="1"/>
    </xf>
    <xf numFmtId="0" fontId="12" fillId="0" borderId="0" xfId="0" applyFont="1" applyFill="1" applyProtection="1">
      <protection hidden="1"/>
    </xf>
    <xf numFmtId="0" fontId="12" fillId="0" borderId="0" xfId="0" applyFont="1" applyProtection="1">
      <protection hidden="1"/>
    </xf>
    <xf numFmtId="164" fontId="13" fillId="0" borderId="1" xfId="0" applyNumberFormat="1" applyFont="1" applyBorder="1" applyAlignment="1" applyProtection="1">
      <alignment horizontal="center" vertical="center" wrapText="1"/>
      <protection locked="0"/>
    </xf>
    <xf numFmtId="0" fontId="18" fillId="5" borderId="3" xfId="0" applyFont="1" applyFill="1" applyBorder="1" applyAlignment="1" applyProtection="1">
      <alignment/>
      <protection hidden="1"/>
    </xf>
    <xf numFmtId="0" fontId="18" fillId="5" borderId="3" xfId="0" applyFont="1" applyFill="1" applyBorder="1" applyAlignment="1" applyProtection="1">
      <alignment horizontal="left"/>
      <protection hidden="1"/>
    </xf>
    <xf numFmtId="4" fontId="13" fillId="0" borderId="1" xfId="0" applyNumberFormat="1" applyFont="1" applyBorder="1" applyAlignment="1" applyProtection="1">
      <alignment horizontal="center" vertical="center" wrapText="1"/>
      <protection locked="0"/>
    </xf>
    <xf numFmtId="0" fontId="18" fillId="0" borderId="8" xfId="0" applyFont="1" applyFill="1" applyBorder="1" applyAlignment="1" applyProtection="1">
      <alignment/>
      <protection locked="0"/>
    </xf>
    <xf numFmtId="0" fontId="18" fillId="5" borderId="3" xfId="0" applyFont="1" applyFill="1" applyBorder="1" applyAlignment="1" applyProtection="1">
      <alignment horizontal="right"/>
      <protection hidden="1"/>
    </xf>
    <xf numFmtId="165" fontId="34" fillId="3" borderId="12" xfId="0" applyNumberFormat="1" applyFont="1" applyFill="1" applyBorder="1" applyAlignment="1">
      <alignment horizontal="center" vertical="center" wrapText="1"/>
    </xf>
    <xf numFmtId="0" fontId="0" fillId="5" borderId="10" xfId="0" applyFill="1" applyBorder="1" applyAlignment="1" applyProtection="1">
      <alignment horizontal="left" vertical="top"/>
      <protection hidden="1"/>
    </xf>
    <xf numFmtId="3" fontId="0" fillId="5" borderId="0" xfId="0" applyNumberFormat="1" applyFill="1" applyBorder="1" applyAlignment="1" applyProtection="1">
      <alignment horizontal="center" vertical="center"/>
      <protection hidden="1"/>
    </xf>
    <xf numFmtId="0" fontId="0" fillId="5" borderId="0" xfId="0" applyFill="1" applyBorder="1" applyAlignment="1" applyProtection="1">
      <alignment vertical="top" wrapText="1"/>
      <protection hidden="1"/>
    </xf>
    <xf numFmtId="3" fontId="0" fillId="5" borderId="0" xfId="0" applyNumberFormat="1" applyFill="1" applyBorder="1" applyAlignment="1" applyProtection="1">
      <alignment vertical="center"/>
      <protection hidden="1"/>
    </xf>
    <xf numFmtId="0" fontId="31" fillId="4" borderId="16" xfId="0" applyFont="1" applyFill="1" applyBorder="1" applyAlignment="1" applyProtection="1">
      <alignment horizontal="left" vertical="top" wrapText="1"/>
      <protection hidden="1"/>
    </xf>
    <xf numFmtId="0" fontId="15" fillId="3" borderId="1" xfId="0" applyFont="1" applyFill="1" applyBorder="1" applyAlignment="1">
      <alignment horizontal="left" vertical="top" wrapText="1"/>
    </xf>
    <xf numFmtId="0" fontId="0" fillId="7" borderId="0" xfId="0" applyFill="1" applyBorder="1" applyProtection="1">
      <protection hidden="1"/>
    </xf>
    <xf numFmtId="0" fontId="0" fillId="7" borderId="11" xfId="0" applyFill="1" applyBorder="1" applyProtection="1">
      <protection hidden="1"/>
    </xf>
    <xf numFmtId="3" fontId="0" fillId="7" borderId="0" xfId="0" applyNumberFormat="1" applyFill="1" applyBorder="1" applyAlignment="1" applyProtection="1">
      <alignment horizontal="center" vertical="center"/>
      <protection locked="0"/>
    </xf>
    <xf numFmtId="0" fontId="0" fillId="7" borderId="0" xfId="0" applyFill="1" applyBorder="1" applyAlignment="1" applyProtection="1">
      <alignment horizontal="center"/>
      <protection hidden="1"/>
    </xf>
    <xf numFmtId="0" fontId="0" fillId="7" borderId="10" xfId="0" applyFill="1" applyBorder="1" applyAlignment="1" applyProtection="1">
      <alignment vertical="top"/>
      <protection hidden="1"/>
    </xf>
    <xf numFmtId="0" fontId="14" fillId="7" borderId="0" xfId="0" applyFont="1" applyFill="1" applyBorder="1" applyProtection="1">
      <protection hidden="1"/>
    </xf>
    <xf numFmtId="0" fontId="0" fillId="7" borderId="0" xfId="0" applyFont="1" applyFill="1" applyBorder="1" applyProtection="1">
      <protection hidden="1"/>
    </xf>
    <xf numFmtId="3" fontId="0" fillId="7" borderId="0" xfId="0" applyNumberFormat="1" applyFill="1" applyBorder="1" applyAlignment="1" applyProtection="1">
      <alignment horizontal="center" vertical="center"/>
      <protection hidden="1"/>
    </xf>
    <xf numFmtId="0" fontId="0" fillId="5" borderId="11" xfId="0" applyFill="1" applyBorder="1" applyAlignment="1" applyProtection="1">
      <alignment horizontal="left" vertical="top"/>
      <protection hidden="1"/>
    </xf>
    <xf numFmtId="0" fontId="0" fillId="7" borderId="0" xfId="0" applyFill="1" applyBorder="1" applyAlignment="1" applyProtection="1">
      <alignment horizontal="left" vertical="top" wrapText="1"/>
      <protection locked="0"/>
    </xf>
    <xf numFmtId="0" fontId="0" fillId="7" borderId="0" xfId="0" applyFill="1" applyBorder="1" applyAlignment="1" applyProtection="1">
      <alignment wrapText="1"/>
      <protection hidden="1"/>
    </xf>
    <xf numFmtId="165" fontId="13" fillId="5" borderId="1" xfId="0" applyNumberFormat="1" applyFont="1" applyFill="1" applyBorder="1" applyAlignment="1" applyProtection="1">
      <alignment horizontal="center" vertical="center"/>
      <protection hidden="1"/>
    </xf>
    <xf numFmtId="165" fontId="20" fillId="3" borderId="12" xfId="0" applyNumberFormat="1" applyFont="1" applyFill="1" applyBorder="1" applyAlignment="1" applyProtection="1">
      <alignment horizontal="right" vertical="center" wrapText="1"/>
      <protection hidden="1"/>
    </xf>
    <xf numFmtId="165" fontId="20" fillId="4" borderId="1" xfId="0" applyNumberFormat="1" applyFont="1" applyFill="1" applyBorder="1" applyAlignment="1" applyProtection="1">
      <alignment horizontal="right" vertical="center" wrapText="1"/>
      <protection hidden="1"/>
    </xf>
    <xf numFmtId="165" fontId="20" fillId="3" borderId="1" xfId="0" applyNumberFormat="1" applyFont="1" applyFill="1" applyBorder="1" applyAlignment="1" applyProtection="1">
      <alignment horizontal="right" vertical="center" wrapText="1"/>
      <protection hidden="1"/>
    </xf>
    <xf numFmtId="165" fontId="20" fillId="6" borderId="1" xfId="0" applyNumberFormat="1" applyFont="1" applyFill="1" applyBorder="1" applyAlignment="1" applyProtection="1">
      <alignment horizontal="right" vertical="center" wrapText="1"/>
      <protection hidden="1"/>
    </xf>
    <xf numFmtId="165" fontId="20" fillId="3" borderId="12" xfId="0" applyNumberFormat="1" applyFont="1" applyFill="1" applyBorder="1" applyAlignment="1">
      <alignment horizontal="right" vertical="center" wrapText="1"/>
    </xf>
    <xf numFmtId="165" fontId="20" fillId="4" borderId="1" xfId="0" applyNumberFormat="1" applyFont="1" applyFill="1" applyBorder="1" applyAlignment="1">
      <alignment horizontal="right" vertical="center" wrapText="1"/>
    </xf>
    <xf numFmtId="165" fontId="13" fillId="5" borderId="1" xfId="0" applyNumberFormat="1" applyFont="1" applyFill="1" applyBorder="1" applyAlignment="1" applyProtection="1">
      <alignment horizontal="center" vertical="center"/>
      <protection/>
    </xf>
    <xf numFmtId="164" fontId="0" fillId="5" borderId="0" xfId="0" applyNumberFormat="1" applyFill="1" applyAlignment="1" applyProtection="1">
      <alignment horizontal="center"/>
      <protection hidden="1"/>
    </xf>
    <xf numFmtId="165" fontId="13" fillId="5" borderId="0" xfId="0" applyNumberFormat="1" applyFont="1" applyFill="1" applyBorder="1" applyAlignment="1" applyProtection="1">
      <alignment horizontal="center" vertical="center"/>
      <protection hidden="1"/>
    </xf>
    <xf numFmtId="0" fontId="38" fillId="0" borderId="0" xfId="0" applyFont="1"/>
    <xf numFmtId="0" fontId="22" fillId="3" borderId="12" xfId="0" applyFont="1" applyFill="1" applyBorder="1" applyAlignment="1" applyProtection="1">
      <alignment horizontal="center" vertical="center" wrapText="1"/>
      <protection hidden="1"/>
    </xf>
    <xf numFmtId="0" fontId="18" fillId="2" borderId="17" xfId="0" applyFont="1" applyFill="1" applyBorder="1" applyAlignment="1" applyProtection="1">
      <alignment/>
      <protection hidden="1"/>
    </xf>
    <xf numFmtId="0" fontId="12" fillId="3" borderId="13" xfId="0" applyFont="1" applyFill="1" applyBorder="1" applyAlignment="1" applyProtection="1">
      <alignment horizontal="center" vertical="center"/>
      <protection hidden="1"/>
    </xf>
    <xf numFmtId="0" fontId="0" fillId="5" borderId="21" xfId="0" applyFill="1" applyBorder="1" applyAlignment="1" applyProtection="1">
      <alignment/>
      <protection hidden="1"/>
    </xf>
    <xf numFmtId="0" fontId="18" fillId="2" borderId="16" xfId="0" applyFont="1" applyFill="1" applyBorder="1" applyAlignment="1" applyProtection="1">
      <alignment/>
      <protection hidden="1"/>
    </xf>
    <xf numFmtId="0" fontId="18" fillId="2" borderId="3" xfId="0" applyFont="1" applyFill="1" applyBorder="1" applyAlignment="1" applyProtection="1">
      <alignment/>
      <protection hidden="1"/>
    </xf>
    <xf numFmtId="0" fontId="18" fillId="2" borderId="15" xfId="0" applyFont="1" applyFill="1" applyBorder="1" applyAlignment="1" applyProtection="1">
      <alignment/>
      <protection hidden="1"/>
    </xf>
    <xf numFmtId="0" fontId="18" fillId="2" borderId="4" xfId="0" applyFont="1" applyFill="1" applyBorder="1" applyAlignment="1" applyProtection="1">
      <alignment/>
      <protection hidden="1"/>
    </xf>
    <xf numFmtId="0" fontId="0" fillId="5" borderId="17" xfId="0" applyFill="1" applyBorder="1" applyAlignment="1" applyProtection="1">
      <alignment/>
      <protection hidden="1"/>
    </xf>
    <xf numFmtId="0" fontId="0" fillId="5" borderId="4" xfId="0" applyFill="1" applyBorder="1" applyAlignment="1" applyProtection="1">
      <alignment/>
      <protection hidden="1"/>
    </xf>
    <xf numFmtId="0" fontId="0" fillId="5" borderId="19" xfId="0" applyFill="1" applyBorder="1" applyAlignment="1" applyProtection="1">
      <alignment/>
      <protection hidden="1"/>
    </xf>
    <xf numFmtId="0" fontId="0" fillId="5" borderId="5" xfId="0" applyFill="1" applyBorder="1" applyAlignment="1" applyProtection="1">
      <alignment/>
      <protection hidden="1"/>
    </xf>
    <xf numFmtId="0" fontId="18" fillId="2" borderId="21" xfId="0" applyFont="1" applyFill="1" applyBorder="1" applyAlignment="1" applyProtection="1">
      <alignment vertical="center"/>
      <protection hidden="1"/>
    </xf>
    <xf numFmtId="0" fontId="18" fillId="2" borderId="17" xfId="0" applyFont="1" applyFill="1" applyBorder="1" applyAlignment="1" applyProtection="1">
      <alignment vertical="center"/>
      <protection hidden="1"/>
    </xf>
    <xf numFmtId="0" fontId="18" fillId="2" borderId="4" xfId="0" applyFont="1" applyFill="1" applyBorder="1" applyAlignment="1" applyProtection="1">
      <alignment vertical="center"/>
      <protection hidden="1"/>
    </xf>
    <xf numFmtId="165" fontId="0" fillId="7" borderId="1" xfId="0" applyNumberFormat="1" applyFill="1" applyBorder="1" applyAlignment="1" applyProtection="1">
      <alignment horizontal="center" vertical="center" wrapText="1"/>
      <protection hidden="1"/>
    </xf>
    <xf numFmtId="165" fontId="0" fillId="7" borderId="1" xfId="0" applyNumberFormat="1" applyFont="1" applyFill="1" applyBorder="1" applyAlignment="1" applyProtection="1">
      <alignment horizontal="center" vertical="center" wrapText="1"/>
      <protection hidden="1"/>
    </xf>
    <xf numFmtId="165" fontId="14" fillId="7" borderId="1" xfId="0" applyNumberFormat="1" applyFont="1" applyFill="1" applyBorder="1" applyAlignment="1" applyProtection="1">
      <alignment horizontal="center" vertical="center" wrapText="1"/>
      <protection hidden="1"/>
    </xf>
    <xf numFmtId="0" fontId="18" fillId="2" borderId="7" xfId="0" applyFont="1" applyFill="1" applyBorder="1" applyAlignment="1" applyProtection="1">
      <alignment/>
      <protection hidden="1"/>
    </xf>
    <xf numFmtId="0" fontId="18" fillId="2" borderId="8" xfId="0" applyFont="1" applyFill="1" applyBorder="1" applyAlignment="1" applyProtection="1">
      <alignment/>
      <protection hidden="1"/>
    </xf>
    <xf numFmtId="0" fontId="12" fillId="5" borderId="11" xfId="0" applyFont="1" applyFill="1" applyBorder="1" applyAlignment="1" applyProtection="1">
      <alignment horizontal="left" vertical="top"/>
      <protection hidden="1"/>
    </xf>
    <xf numFmtId="0" fontId="12" fillId="5" borderId="0" xfId="0" applyFont="1" applyFill="1" applyBorder="1" applyAlignment="1" applyProtection="1">
      <alignment horizontal="left" vertical="top"/>
      <protection hidden="1"/>
    </xf>
    <xf numFmtId="0" fontId="13" fillId="5" borderId="0" xfId="0" applyFont="1" applyFill="1" applyBorder="1" applyAlignment="1" applyProtection="1">
      <alignment vertical="top" wrapText="1"/>
      <protection hidden="1"/>
    </xf>
    <xf numFmtId="0" fontId="0" fillId="5" borderId="0" xfId="0" applyFill="1" applyBorder="1" applyAlignment="1" applyProtection="1">
      <alignment horizontal="right" vertical="top"/>
      <protection hidden="1"/>
    </xf>
    <xf numFmtId="0" fontId="22" fillId="5" borderId="0" xfId="0" applyFont="1" applyFill="1" applyBorder="1" applyAlignment="1" applyProtection="1">
      <alignment vertical="top" wrapText="1"/>
      <protection hidden="1"/>
    </xf>
    <xf numFmtId="0" fontId="13" fillId="4" borderId="6" xfId="0" applyFont="1" applyFill="1" applyBorder="1" applyAlignment="1" applyProtection="1">
      <alignment horizontal="left" vertical="top" wrapText="1"/>
      <protection hidden="1"/>
    </xf>
    <xf numFmtId="0" fontId="21" fillId="4" borderId="1" xfId="0" applyFont="1" applyFill="1" applyBorder="1" applyAlignment="1" applyProtection="1">
      <alignment horizontal="left" vertical="top" wrapText="1"/>
      <protection hidden="1"/>
    </xf>
    <xf numFmtId="0" fontId="12" fillId="8" borderId="0" xfId="0" applyFont="1" applyFill="1" applyBorder="1" applyAlignment="1" applyProtection="1">
      <alignment vertical="top" wrapText="1"/>
      <protection hidden="1"/>
    </xf>
    <xf numFmtId="0" fontId="12" fillId="8" borderId="0" xfId="0" applyFont="1" applyFill="1" applyBorder="1" applyAlignment="1" applyProtection="1">
      <alignment vertical="top" wrapText="1"/>
      <protection hidden="1" locked="0"/>
    </xf>
    <xf numFmtId="0" fontId="31" fillId="4" borderId="16" xfId="0" applyFont="1" applyFill="1" applyBorder="1" applyAlignment="1" applyProtection="1">
      <alignment vertical="top" wrapText="1"/>
      <protection hidden="1"/>
    </xf>
    <xf numFmtId="0" fontId="31" fillId="4" borderId="1" xfId="0" applyFont="1" applyFill="1" applyBorder="1" applyAlignment="1" applyProtection="1">
      <alignment vertical="top" wrapText="1"/>
      <protection hidden="1"/>
    </xf>
    <xf numFmtId="0" fontId="21" fillId="4" borderId="16" xfId="0" applyFont="1" applyFill="1" applyBorder="1" applyAlignment="1" applyProtection="1">
      <alignment vertical="top" wrapText="1"/>
      <protection hidden="1"/>
    </xf>
    <xf numFmtId="0" fontId="31" fillId="4" borderId="1" xfId="0" applyFont="1" applyFill="1" applyBorder="1" applyAlignment="1" applyProtection="1">
      <alignment horizontal="left" vertical="top" wrapText="1"/>
      <protection hidden="1"/>
    </xf>
    <xf numFmtId="0" fontId="0" fillId="8" borderId="0" xfId="0" applyFill="1"/>
    <xf numFmtId="0" fontId="31" fillId="4" borderId="1" xfId="0" applyFont="1" applyFill="1" applyBorder="1" applyAlignment="1" applyProtection="1">
      <alignment vertical="top" wrapText="1"/>
      <protection/>
    </xf>
    <xf numFmtId="0" fontId="22" fillId="3" borderId="19" xfId="0" applyFont="1" applyFill="1" applyBorder="1" applyAlignment="1" applyProtection="1">
      <alignment horizontal="center" vertical="center" wrapText="1"/>
      <protection hidden="1"/>
    </xf>
    <xf numFmtId="0" fontId="18" fillId="5" borderId="16" xfId="0" applyFont="1" applyFill="1" applyBorder="1" applyAlignment="1" applyProtection="1">
      <alignment horizontal="right"/>
      <protection hidden="1"/>
    </xf>
    <xf numFmtId="0" fontId="18" fillId="5" borderId="3" xfId="0" applyFont="1" applyFill="1" applyBorder="1" applyAlignment="1" applyProtection="1">
      <alignment horizontal="right"/>
      <protection hidden="1"/>
    </xf>
    <xf numFmtId="0" fontId="13" fillId="0" borderId="1" xfId="0" applyNumberFormat="1" applyFont="1" applyBorder="1" applyAlignment="1" applyProtection="1">
      <alignment horizontal="center" vertical="center"/>
      <protection locked="0"/>
    </xf>
    <xf numFmtId="165" fontId="13" fillId="5" borderId="1" xfId="0" applyNumberFormat="1" applyFont="1" applyFill="1" applyBorder="1" applyAlignment="1" applyProtection="1">
      <alignment horizontal="center" vertical="center"/>
      <protection hidden="1"/>
    </xf>
    <xf numFmtId="164" fontId="13" fillId="0" borderId="1" xfId="0" applyNumberFormat="1" applyFont="1" applyBorder="1" applyAlignment="1" applyProtection="1">
      <alignment horizontal="center" vertical="center"/>
      <protection locked="0"/>
    </xf>
    <xf numFmtId="0" fontId="13" fillId="0" borderId="15" xfId="0" applyFont="1" applyBorder="1" applyAlignment="1" applyProtection="1">
      <alignment horizontal="left" vertical="center"/>
      <protection/>
    </xf>
    <xf numFmtId="0" fontId="16" fillId="3" borderId="17" xfId="0" applyFont="1" applyFill="1" applyBorder="1" applyAlignment="1" applyProtection="1">
      <alignment horizontal="left" vertical="top"/>
      <protection hidden="1"/>
    </xf>
    <xf numFmtId="0" fontId="16" fillId="3" borderId="18" xfId="0" applyFont="1" applyFill="1" applyBorder="1" applyAlignment="1" applyProtection="1">
      <alignment horizontal="left" vertical="top"/>
      <protection hidden="1"/>
    </xf>
    <xf numFmtId="165" fontId="13" fillId="0" borderId="1" xfId="0" applyNumberFormat="1" applyFont="1" applyBorder="1" applyAlignment="1" applyProtection="1">
      <alignment horizontal="center" vertical="center"/>
      <protection locked="0"/>
    </xf>
    <xf numFmtId="3" fontId="13" fillId="0" borderId="1" xfId="0" applyNumberFormat="1" applyFont="1" applyBorder="1" applyAlignment="1" applyProtection="1">
      <alignment horizontal="center" vertical="center"/>
      <protection locked="0"/>
    </xf>
    <xf numFmtId="3" fontId="13" fillId="0" borderId="1" xfId="0" applyNumberFormat="1" applyFont="1" applyBorder="1" applyAlignment="1" applyProtection="1">
      <alignment horizontal="left" vertical="center"/>
      <protection/>
    </xf>
    <xf numFmtId="0" fontId="13" fillId="0" borderId="1" xfId="0" applyFont="1" applyBorder="1" applyAlignment="1" applyProtection="1">
      <alignment horizontal="left" vertical="center" wrapText="1"/>
      <protection locked="0"/>
    </xf>
    <xf numFmtId="0" fontId="13" fillId="0" borderId="1" xfId="0" applyFont="1" applyBorder="1" applyAlignment="1" applyProtection="1">
      <alignment horizontal="left" vertical="center" wrapText="1"/>
      <protection/>
    </xf>
    <xf numFmtId="165" fontId="13" fillId="0" borderId="1" xfId="0" applyNumberFormat="1" applyFont="1" applyBorder="1" applyAlignment="1" applyProtection="1">
      <alignment horizontal="center" vertical="center"/>
      <protection/>
    </xf>
    <xf numFmtId="0" fontId="13" fillId="0" borderId="1" xfId="0" applyNumberFormat="1" applyFont="1" applyBorder="1" applyAlignment="1" applyProtection="1">
      <alignment horizontal="center" vertical="center"/>
      <protection/>
    </xf>
    <xf numFmtId="0" fontId="13" fillId="0" borderId="15" xfId="0" applyFont="1" applyBorder="1" applyAlignment="1" applyProtection="1">
      <alignment horizontal="left" vertical="center" wrapText="1"/>
      <protection/>
    </xf>
    <xf numFmtId="164" fontId="13" fillId="0" borderId="1" xfId="0" applyNumberFormat="1" applyFont="1" applyBorder="1" applyAlignment="1" applyProtection="1">
      <alignment horizontal="center" vertical="center"/>
      <protection/>
    </xf>
    <xf numFmtId="165" fontId="13" fillId="0" borderId="1" xfId="0" applyNumberFormat="1" applyFont="1" applyBorder="1" applyAlignment="1" applyProtection="1">
      <alignment horizontal="center" vertical="center"/>
      <protection hidden="1"/>
    </xf>
    <xf numFmtId="0" fontId="13" fillId="0" borderId="15" xfId="0" applyFont="1" applyBorder="1" applyAlignment="1" applyProtection="1">
      <alignment horizontal="left" vertical="center" wrapText="1"/>
      <protection hidden="1"/>
    </xf>
    <xf numFmtId="0" fontId="18" fillId="2" borderId="7" xfId="0" applyFont="1" applyFill="1" applyBorder="1" applyAlignment="1" applyProtection="1">
      <alignment/>
      <protection hidden="1"/>
    </xf>
    <xf numFmtId="0" fontId="18" fillId="2" borderId="8" xfId="0" applyFont="1" applyFill="1" applyBorder="1" applyAlignment="1" applyProtection="1">
      <alignment/>
      <protection hidden="1"/>
    </xf>
    <xf numFmtId="165" fontId="13" fillId="0" borderId="1" xfId="0" applyNumberFormat="1" applyFont="1" applyBorder="1" applyAlignment="1" applyProtection="1">
      <alignment horizontal="center" vertical="center"/>
      <protection hidden="1" locked="0"/>
    </xf>
    <xf numFmtId="165" fontId="23" fillId="3" borderId="17" xfId="0" applyNumberFormat="1" applyFont="1" applyFill="1" applyBorder="1" applyAlignment="1" applyProtection="1">
      <alignment horizontal="center" vertical="center"/>
      <protection hidden="1"/>
    </xf>
    <xf numFmtId="0" fontId="42" fillId="0" borderId="0" xfId="0" applyFont="1"/>
    <xf numFmtId="0" fontId="0" fillId="0" borderId="0" xfId="0" applyBorder="1" applyAlignment="1" applyProtection="1">
      <alignment horizontal="left" vertical="top" wrapText="1"/>
      <protection locked="0"/>
    </xf>
    <xf numFmtId="164" fontId="0" fillId="0" borderId="0" xfId="0" applyNumberFormat="1" applyAlignment="1" applyProtection="1">
      <alignment horizontal="center"/>
      <protection hidden="1"/>
    </xf>
    <xf numFmtId="0" fontId="0" fillId="0" borderId="0" xfId="0" applyAlignment="1" applyProtection="1">
      <alignment horizontal="center"/>
      <protection hidden="1"/>
    </xf>
    <xf numFmtId="0" fontId="0" fillId="5" borderId="17" xfId="0" applyFill="1" applyBorder="1" applyAlignment="1" applyProtection="1">
      <alignment horizontal="center"/>
      <protection hidden="1"/>
    </xf>
    <xf numFmtId="0" fontId="18" fillId="5" borderId="13" xfId="0" applyFont="1" applyFill="1" applyBorder="1" applyAlignment="1" applyProtection="1">
      <alignment horizontal="center" vertical="center" wrapText="1"/>
      <protection hidden="1"/>
    </xf>
    <xf numFmtId="0" fontId="18" fillId="5" borderId="12" xfId="0" applyFont="1" applyFill="1" applyBorder="1" applyAlignment="1" applyProtection="1">
      <alignment horizontal="center" vertical="center" wrapText="1"/>
      <protection hidden="1"/>
    </xf>
    <xf numFmtId="0" fontId="18" fillId="5" borderId="3" xfId="0" applyFont="1" applyFill="1" applyBorder="1" applyAlignment="1" applyProtection="1">
      <alignment horizontal="right"/>
      <protection hidden="1"/>
    </xf>
    <xf numFmtId="0" fontId="18" fillId="2" borderId="17" xfId="0" applyFont="1" applyFill="1" applyBorder="1" applyAlignment="1" applyProtection="1">
      <alignment/>
      <protection hidden="1"/>
    </xf>
    <xf numFmtId="0" fontId="17" fillId="6" borderId="3" xfId="0" applyFont="1" applyFill="1" applyBorder="1" applyAlignment="1" applyProtection="1">
      <alignment horizontal="center" vertical="center" wrapText="1"/>
      <protection hidden="1"/>
    </xf>
    <xf numFmtId="0" fontId="16" fillId="3" borderId="17" xfId="0" applyFont="1" applyFill="1" applyBorder="1" applyAlignment="1" applyProtection="1">
      <alignment horizontal="left" vertical="top"/>
      <protection hidden="1"/>
    </xf>
    <xf numFmtId="0" fontId="16" fillId="3" borderId="18" xfId="0" applyFont="1" applyFill="1" applyBorder="1" applyAlignment="1" applyProtection="1">
      <alignment horizontal="left" vertical="top"/>
      <protection hidden="1"/>
    </xf>
    <xf numFmtId="0" fontId="12" fillId="8" borderId="3" xfId="0" applyFont="1" applyFill="1" applyBorder="1" applyAlignment="1" applyProtection="1">
      <alignment horizontal="center" vertical="top" wrapText="1"/>
      <protection locked="0"/>
    </xf>
    <xf numFmtId="0" fontId="18" fillId="2" borderId="8" xfId="0" applyFont="1" applyFill="1" applyBorder="1" applyAlignment="1" applyProtection="1">
      <alignment horizontal="center"/>
      <protection hidden="1"/>
    </xf>
    <xf numFmtId="0" fontId="13" fillId="8" borderId="15" xfId="0" applyFont="1" applyFill="1" applyBorder="1" applyAlignment="1" applyProtection="1">
      <alignment horizontal="left" vertical="top" wrapText="1"/>
      <protection locked="0"/>
    </xf>
    <xf numFmtId="0" fontId="18" fillId="5" borderId="1" xfId="0" applyFont="1" applyFill="1" applyBorder="1" applyAlignment="1" applyProtection="1">
      <alignment horizontal="center" vertical="center" wrapText="1"/>
      <protection hidden="1"/>
    </xf>
    <xf numFmtId="0" fontId="22" fillId="3" borderId="12" xfId="0" applyFont="1" applyFill="1" applyBorder="1" applyAlignment="1" applyProtection="1">
      <alignment horizontal="center" vertical="center" wrapText="1"/>
      <protection hidden="1"/>
    </xf>
    <xf numFmtId="10" fontId="13" fillId="0" borderId="1" xfId="0" applyNumberFormat="1" applyFont="1" applyBorder="1" applyAlignment="1" applyProtection="1">
      <alignment horizontal="center" vertical="center"/>
      <protection locked="0"/>
    </xf>
    <xf numFmtId="0" fontId="13" fillId="0" borderId="1" xfId="0" applyNumberFormat="1" applyFont="1" applyBorder="1" applyAlignment="1" applyProtection="1">
      <alignment horizontal="center" vertical="center"/>
      <protection/>
    </xf>
    <xf numFmtId="164" fontId="13" fillId="0" borderId="1" xfId="0" applyNumberFormat="1" applyFont="1" applyBorder="1" applyAlignment="1" applyProtection="1">
      <alignment horizontal="center" vertical="center"/>
      <protection/>
    </xf>
    <xf numFmtId="0" fontId="18" fillId="2" borderId="8" xfId="0" applyFont="1" applyFill="1" applyBorder="1" applyAlignment="1" applyProtection="1">
      <alignment/>
      <protection hidden="1"/>
    </xf>
    <xf numFmtId="0" fontId="13" fillId="4" borderId="11" xfId="0" applyFont="1" applyFill="1" applyBorder="1" applyAlignment="1" applyProtection="1">
      <alignment horizontal="left" vertical="top" wrapText="1"/>
      <protection hidden="1"/>
    </xf>
    <xf numFmtId="0" fontId="13" fillId="0" borderId="1" xfId="0" applyNumberFormat="1" applyFont="1" applyBorder="1" applyAlignment="1" applyProtection="1">
      <alignment vertical="center"/>
      <protection locked="0"/>
    </xf>
    <xf numFmtId="0" fontId="0" fillId="5" borderId="18" xfId="0" applyFill="1" applyBorder="1" applyAlignment="1" applyProtection="1">
      <alignment/>
      <protection hidden="1"/>
    </xf>
    <xf numFmtId="3" fontId="21" fillId="7" borderId="1" xfId="0" applyNumberFormat="1" applyFont="1" applyFill="1" applyBorder="1" applyAlignment="1" applyProtection="1">
      <alignment vertical="center"/>
      <protection/>
    </xf>
    <xf numFmtId="0" fontId="12" fillId="3" borderId="13" xfId="0" applyFont="1" applyFill="1" applyBorder="1" applyAlignment="1" applyProtection="1">
      <alignment vertical="top"/>
      <protection hidden="1"/>
    </xf>
    <xf numFmtId="164" fontId="0" fillId="0" borderId="0" xfId="0" applyNumberFormat="1" applyAlignment="1" applyProtection="1">
      <alignment horizontal="center" vertical="center"/>
      <protection hidden="1" locked="0"/>
    </xf>
    <xf numFmtId="0" fontId="13" fillId="3"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13" fillId="4" borderId="1" xfId="0" applyFont="1" applyFill="1" applyBorder="1" applyAlignment="1">
      <alignment horizontal="left" vertical="top" wrapText="1"/>
    </xf>
    <xf numFmtId="0" fontId="12" fillId="6" borderId="1" xfId="0" applyFont="1" applyFill="1" applyBorder="1" applyAlignment="1">
      <alignment horizontal="left" vertical="top"/>
    </xf>
    <xf numFmtId="0" fontId="17" fillId="6" borderId="1" xfId="0" applyFont="1" applyFill="1" applyBorder="1" applyAlignment="1" applyProtection="1">
      <alignment horizontal="left" vertical="top"/>
      <protection hidden="1"/>
    </xf>
    <xf numFmtId="0" fontId="27" fillId="4" borderId="13" xfId="0" applyFont="1" applyFill="1" applyBorder="1" applyAlignment="1">
      <alignment horizontal="left" vertical="top"/>
    </xf>
    <xf numFmtId="0" fontId="25" fillId="3" borderId="21" xfId="0" applyFont="1" applyFill="1" applyBorder="1" applyAlignment="1">
      <alignment horizontal="left" vertical="top" wrapText="1"/>
    </xf>
    <xf numFmtId="0" fontId="25" fillId="3" borderId="17" xfId="0" applyFont="1" applyFill="1" applyBorder="1" applyAlignment="1">
      <alignment horizontal="left" vertical="top" wrapText="1"/>
    </xf>
    <xf numFmtId="0" fontId="25" fillId="3" borderId="4" xfId="0" applyFont="1" applyFill="1" applyBorder="1" applyAlignment="1">
      <alignment horizontal="left" vertical="top" wrapText="1"/>
    </xf>
    <xf numFmtId="0" fontId="25" fillId="3" borderId="18" xfId="0" applyFont="1" applyFill="1" applyBorder="1" applyAlignment="1">
      <alignment horizontal="left" vertical="top" wrapText="1"/>
    </xf>
    <xf numFmtId="0" fontId="25" fillId="3" borderId="5" xfId="0" applyFont="1" applyFill="1" applyBorder="1" applyAlignment="1">
      <alignment horizontal="left" vertical="top" wrapText="1"/>
    </xf>
    <xf numFmtId="0" fontId="25" fillId="3" borderId="19" xfId="0" applyFont="1" applyFill="1" applyBorder="1" applyAlignment="1">
      <alignment horizontal="center" vertical="top" wrapText="1"/>
    </xf>
    <xf numFmtId="0" fontId="25" fillId="3" borderId="18" xfId="0" applyFont="1" applyFill="1" applyBorder="1" applyAlignment="1">
      <alignment horizontal="center" vertical="top" wrapText="1"/>
    </xf>
    <xf numFmtId="0" fontId="13" fillId="3" borderId="21" xfId="0" applyFont="1" applyFill="1" applyBorder="1" applyAlignment="1">
      <alignment horizontal="left" vertical="top" wrapText="1"/>
    </xf>
    <xf numFmtId="0" fontId="13" fillId="3" borderId="17" xfId="0" applyFont="1" applyFill="1" applyBorder="1" applyAlignment="1">
      <alignment horizontal="left" vertical="top" wrapText="1"/>
    </xf>
    <xf numFmtId="0" fontId="13" fillId="3" borderId="4" xfId="0" applyFont="1" applyFill="1" applyBorder="1" applyAlignment="1">
      <alignment horizontal="left" vertical="top" wrapText="1"/>
    </xf>
    <xf numFmtId="0" fontId="13" fillId="3" borderId="19" xfId="0" applyFont="1" applyFill="1" applyBorder="1" applyAlignment="1">
      <alignment horizontal="left" vertical="top" wrapText="1"/>
    </xf>
    <xf numFmtId="0" fontId="13" fillId="3" borderId="18" xfId="0" applyFont="1" applyFill="1" applyBorder="1" applyAlignment="1">
      <alignment horizontal="left" vertical="top" wrapText="1"/>
    </xf>
    <xf numFmtId="0" fontId="13" fillId="3" borderId="5" xfId="0" applyFont="1" applyFill="1" applyBorder="1" applyAlignment="1">
      <alignment horizontal="left" vertical="top" wrapText="1"/>
    </xf>
    <xf numFmtId="0" fontId="26" fillId="4" borderId="16" xfId="20" applyFont="1" applyFill="1" applyBorder="1" applyAlignment="1" applyProtection="1">
      <alignment horizontal="left" vertical="center"/>
      <protection/>
    </xf>
    <xf numFmtId="0" fontId="26" fillId="4" borderId="3" xfId="20" applyFont="1" applyFill="1" applyBorder="1" applyAlignment="1" applyProtection="1">
      <alignment horizontal="left" vertical="center"/>
      <protection/>
    </xf>
    <xf numFmtId="0" fontId="26" fillId="4" borderId="15" xfId="20" applyFont="1" applyFill="1" applyBorder="1" applyAlignment="1" applyProtection="1">
      <alignment horizontal="left" vertical="center"/>
      <protection/>
    </xf>
    <xf numFmtId="0" fontId="12" fillId="6" borderId="12" xfId="0" applyFont="1" applyFill="1" applyBorder="1" applyAlignment="1">
      <alignment horizontal="left" vertical="top"/>
    </xf>
    <xf numFmtId="0" fontId="26" fillId="3" borderId="16" xfId="20" applyFont="1" applyFill="1" applyBorder="1" applyAlignment="1" applyProtection="1">
      <alignment horizontal="left" vertical="center"/>
      <protection/>
    </xf>
    <xf numFmtId="0" fontId="26" fillId="3" borderId="3" xfId="20" applyFont="1" applyFill="1" applyBorder="1" applyAlignment="1" applyProtection="1">
      <alignment horizontal="left" vertical="center"/>
      <protection/>
    </xf>
    <xf numFmtId="0" fontId="0" fillId="8" borderId="16" xfId="0" applyNumberFormat="1" applyFill="1" applyBorder="1" applyAlignment="1" applyProtection="1">
      <alignment horizontal="center" vertical="center"/>
      <protection locked="0"/>
    </xf>
    <xf numFmtId="0" fontId="0" fillId="8" borderId="3" xfId="0" applyNumberFormat="1" applyFill="1" applyBorder="1" applyAlignment="1" applyProtection="1">
      <alignment horizontal="center" vertical="center"/>
      <protection locked="0"/>
    </xf>
    <xf numFmtId="0" fontId="0" fillId="8" borderId="15" xfId="0" applyNumberFormat="1" applyFill="1" applyBorder="1" applyAlignment="1" applyProtection="1">
      <alignment horizontal="center" vertical="center"/>
      <protection locked="0"/>
    </xf>
    <xf numFmtId="0" fontId="0" fillId="3" borderId="16" xfId="0" applyFill="1" applyBorder="1" applyAlignment="1" applyProtection="1">
      <alignment horizontal="left" vertical="top"/>
      <protection hidden="1"/>
    </xf>
    <xf numFmtId="0" fontId="0" fillId="3" borderId="3" xfId="0" applyFill="1" applyBorder="1" applyAlignment="1" applyProtection="1">
      <alignment horizontal="left" vertical="top"/>
      <protection hidden="1"/>
    </xf>
    <xf numFmtId="0" fontId="0" fillId="3" borderId="15" xfId="0" applyFill="1" applyBorder="1" applyAlignment="1" applyProtection="1">
      <alignment horizontal="left" vertical="top"/>
      <protection hidden="1"/>
    </xf>
    <xf numFmtId="0" fontId="14" fillId="5" borderId="0" xfId="0" applyFont="1" applyFill="1" applyBorder="1" applyAlignment="1" applyProtection="1">
      <alignment horizontal="left" vertical="top" wrapText="1"/>
      <protection hidden="1"/>
    </xf>
    <xf numFmtId="0" fontId="15" fillId="5" borderId="0" xfId="0" applyFont="1" applyFill="1" applyBorder="1" applyAlignment="1" applyProtection="1">
      <alignment horizontal="left" vertical="top" wrapText="1"/>
      <protection hidden="1"/>
    </xf>
    <xf numFmtId="0" fontId="0" fillId="5" borderId="0" xfId="0" applyFill="1" applyBorder="1" applyAlignment="1" applyProtection="1">
      <alignment horizontal="left" vertical="top" wrapText="1"/>
      <protection hidden="1"/>
    </xf>
    <xf numFmtId="0" fontId="0" fillId="5" borderId="11" xfId="0" applyFill="1" applyBorder="1" applyAlignment="1" applyProtection="1">
      <alignment horizontal="left" vertical="top"/>
      <protection hidden="1"/>
    </xf>
    <xf numFmtId="0" fontId="0" fillId="5" borderId="10" xfId="0" applyFill="1" applyBorder="1" applyAlignment="1" applyProtection="1">
      <alignment horizontal="left" vertical="top"/>
      <protection hidden="1"/>
    </xf>
    <xf numFmtId="0" fontId="0" fillId="0" borderId="21"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12" fillId="6" borderId="16" xfId="0" applyFont="1" applyFill="1" applyBorder="1" applyAlignment="1" applyProtection="1">
      <alignment horizontal="left" vertical="top"/>
      <protection hidden="1"/>
    </xf>
    <xf numFmtId="0" fontId="12" fillId="6" borderId="3" xfId="0" applyFont="1" applyFill="1" applyBorder="1" applyAlignment="1" applyProtection="1">
      <alignment horizontal="left" vertical="top"/>
      <protection hidden="1"/>
    </xf>
    <xf numFmtId="0" fontId="12" fillId="6" borderId="15" xfId="0" applyFont="1" applyFill="1" applyBorder="1" applyAlignment="1" applyProtection="1">
      <alignment horizontal="left" vertical="top"/>
      <protection hidden="1"/>
    </xf>
    <xf numFmtId="3" fontId="0" fillId="8" borderId="16" xfId="0" applyNumberFormat="1" applyFill="1" applyBorder="1" applyAlignment="1" applyProtection="1">
      <alignment horizontal="center" vertical="center"/>
      <protection locked="0"/>
    </xf>
    <xf numFmtId="3" fontId="0" fillId="8" borderId="15" xfId="0" applyNumberFormat="1" applyFill="1" applyBorder="1" applyAlignment="1" applyProtection="1">
      <alignment horizontal="center" vertical="center"/>
      <protection locked="0"/>
    </xf>
    <xf numFmtId="0" fontId="0" fillId="5" borderId="0" xfId="0" applyFill="1" applyBorder="1" applyAlignment="1" applyProtection="1">
      <alignment vertical="top" wrapText="1"/>
      <protection hidden="1"/>
    </xf>
    <xf numFmtId="0" fontId="12" fillId="5" borderId="11" xfId="0" applyFont="1" applyFill="1" applyBorder="1" applyAlignment="1" applyProtection="1">
      <alignment horizontal="left" vertical="top"/>
      <protection hidden="1"/>
    </xf>
    <xf numFmtId="0" fontId="12" fillId="5" borderId="0" xfId="0" applyFont="1" applyFill="1" applyBorder="1" applyAlignment="1" applyProtection="1">
      <alignment horizontal="left" vertical="top"/>
      <protection hidden="1"/>
    </xf>
    <xf numFmtId="4" fontId="0" fillId="8" borderId="16" xfId="0" applyNumberFormat="1" applyFill="1" applyBorder="1" applyAlignment="1" applyProtection="1">
      <alignment horizontal="center" vertical="center"/>
      <protection locked="0"/>
    </xf>
    <xf numFmtId="4" fontId="0" fillId="8" borderId="15" xfId="0" applyNumberFormat="1" applyFill="1" applyBorder="1" applyAlignment="1" applyProtection="1">
      <alignment horizontal="center" vertical="center"/>
      <protection locked="0"/>
    </xf>
    <xf numFmtId="0" fontId="17" fillId="6" borderId="7" xfId="0" applyFont="1" applyFill="1" applyBorder="1" applyAlignment="1" applyProtection="1">
      <alignment horizontal="left" vertical="center" wrapText="1"/>
      <protection hidden="1"/>
    </xf>
    <xf numFmtId="0" fontId="17" fillId="6" borderId="8" xfId="0" applyFont="1" applyFill="1" applyBorder="1" applyAlignment="1" applyProtection="1">
      <alignment horizontal="left" vertical="center" wrapText="1"/>
      <protection hidden="1"/>
    </xf>
    <xf numFmtId="0" fontId="17" fillId="6" borderId="9" xfId="0" applyFont="1" applyFill="1" applyBorder="1" applyAlignment="1" applyProtection="1">
      <alignment horizontal="left" vertical="center" wrapText="1"/>
      <protection hidden="1"/>
    </xf>
    <xf numFmtId="0" fontId="12" fillId="5" borderId="22" xfId="0" applyFont="1" applyFill="1" applyBorder="1" applyAlignment="1" applyProtection="1">
      <alignment horizontal="left" vertical="top"/>
      <protection hidden="1"/>
    </xf>
    <xf numFmtId="0" fontId="12" fillId="5" borderId="23" xfId="0" applyFont="1" applyFill="1" applyBorder="1" applyAlignment="1" applyProtection="1">
      <alignment horizontal="left" vertical="top"/>
      <protection hidden="1"/>
    </xf>
    <xf numFmtId="0" fontId="0" fillId="0" borderId="16"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13" fillId="5" borderId="24" xfId="0" applyFont="1" applyFill="1" applyBorder="1" applyAlignment="1" applyProtection="1">
      <alignment horizontal="center" vertical="top" wrapText="1"/>
      <protection hidden="1"/>
    </xf>
    <xf numFmtId="0" fontId="13" fillId="5" borderId="25" xfId="0" applyFont="1" applyFill="1" applyBorder="1" applyAlignment="1" applyProtection="1">
      <alignment horizontal="center" vertical="top" wrapText="1"/>
      <protection hidden="1"/>
    </xf>
    <xf numFmtId="0" fontId="13" fillId="5" borderId="26" xfId="0" applyFont="1" applyFill="1" applyBorder="1" applyAlignment="1" applyProtection="1">
      <alignment horizontal="center" vertical="top" wrapText="1"/>
      <protection hidden="1"/>
    </xf>
    <xf numFmtId="0" fontId="0" fillId="5" borderId="0" xfId="0" applyFont="1" applyFill="1" applyBorder="1" applyAlignment="1" applyProtection="1">
      <alignment horizontal="center" vertical="top"/>
      <protection hidden="1"/>
    </xf>
    <xf numFmtId="168" fontId="0" fillId="8" borderId="16" xfId="0" applyNumberFormat="1" applyFill="1" applyBorder="1" applyAlignment="1" applyProtection="1">
      <alignment horizontal="center"/>
      <protection hidden="1" locked="0"/>
    </xf>
    <xf numFmtId="168" fontId="0" fillId="8" borderId="15" xfId="0" applyNumberFormat="1" applyFill="1" applyBorder="1" applyAlignment="1" applyProtection="1">
      <alignment horizontal="center"/>
      <protection hidden="1" locked="0"/>
    </xf>
    <xf numFmtId="0" fontId="22" fillId="5" borderId="0" xfId="0" applyFont="1" applyFill="1" applyBorder="1" applyAlignment="1" applyProtection="1">
      <alignment horizontal="left" vertical="top" wrapText="1"/>
      <protection hidden="1"/>
    </xf>
    <xf numFmtId="0" fontId="14" fillId="7" borderId="0" xfId="0" applyFont="1" applyFill="1" applyBorder="1" applyProtection="1">
      <protection hidden="1"/>
    </xf>
    <xf numFmtId="3" fontId="0" fillId="0" borderId="16" xfId="0" applyNumberFormat="1" applyFill="1" applyBorder="1" applyAlignment="1" applyProtection="1">
      <alignment horizontal="center" vertical="center"/>
      <protection locked="0"/>
    </xf>
    <xf numFmtId="3" fontId="0" fillId="0" borderId="15" xfId="0" applyNumberFormat="1" applyFill="1" applyBorder="1" applyAlignment="1" applyProtection="1">
      <alignment horizontal="center" vertical="center"/>
      <protection locked="0"/>
    </xf>
    <xf numFmtId="0" fontId="0" fillId="7" borderId="0" xfId="0" applyFont="1" applyFill="1" applyBorder="1" applyAlignment="1" applyProtection="1">
      <alignment wrapText="1"/>
      <protection hidden="1"/>
    </xf>
    <xf numFmtId="3" fontId="0" fillId="0" borderId="16" xfId="0" applyNumberFormat="1" applyFill="1" applyBorder="1" applyAlignment="1" applyProtection="1">
      <alignment horizontal="center"/>
      <protection locked="0"/>
    </xf>
    <xf numFmtId="3" fontId="0" fillId="0" borderId="15" xfId="0" applyNumberFormat="1" applyFill="1" applyBorder="1" applyAlignment="1" applyProtection="1">
      <alignment horizontal="center"/>
      <protection locked="0"/>
    </xf>
    <xf numFmtId="0" fontId="14" fillId="7" borderId="11" xfId="0" applyFont="1" applyFill="1" applyBorder="1" applyProtection="1">
      <protection hidden="1"/>
    </xf>
    <xf numFmtId="0" fontId="14" fillId="7" borderId="0" xfId="0" applyFont="1" applyFill="1" applyBorder="1" applyAlignment="1" applyProtection="1">
      <alignment wrapText="1"/>
      <protection hidden="1"/>
    </xf>
    <xf numFmtId="0" fontId="14" fillId="7" borderId="10" xfId="0" applyFont="1" applyFill="1" applyBorder="1" applyProtection="1">
      <protection hidden="1"/>
    </xf>
    <xf numFmtId="3" fontId="0" fillId="0" borderId="16" xfId="0" applyNumberFormat="1" applyBorder="1" applyAlignment="1" applyProtection="1">
      <alignment horizontal="center" vertical="center"/>
      <protection locked="0"/>
    </xf>
    <xf numFmtId="3" fontId="0" fillId="0" borderId="15" xfId="0" applyNumberFormat="1" applyBorder="1" applyAlignment="1" applyProtection="1">
      <alignment horizontal="center" vertical="center"/>
      <protection locked="0"/>
    </xf>
    <xf numFmtId="0" fontId="0" fillId="7" borderId="0" xfId="0" applyFill="1" applyBorder="1" applyAlignment="1" applyProtection="1">
      <alignment wrapText="1"/>
      <protection hidden="1"/>
    </xf>
    <xf numFmtId="0" fontId="0" fillId="5" borderId="11" xfId="0" applyFill="1" applyBorder="1" applyAlignment="1" applyProtection="1">
      <alignment horizontal="center"/>
      <protection hidden="1"/>
    </xf>
    <xf numFmtId="0" fontId="0" fillId="5" borderId="10" xfId="0" applyFill="1" applyBorder="1" applyAlignment="1" applyProtection="1">
      <alignment horizontal="center"/>
      <protection hidden="1"/>
    </xf>
    <xf numFmtId="3" fontId="0" fillId="8" borderId="16" xfId="0" applyNumberFormat="1" applyFill="1" applyBorder="1" applyAlignment="1" applyProtection="1">
      <alignment horizontal="center" vertical="top" wrapText="1"/>
      <protection locked="0"/>
    </xf>
    <xf numFmtId="3" fontId="0" fillId="8" borderId="3" xfId="0" applyNumberFormat="1" applyFill="1" applyBorder="1" applyAlignment="1" applyProtection="1">
      <alignment horizontal="center" vertical="top" wrapText="1"/>
      <protection locked="0"/>
    </xf>
    <xf numFmtId="3" fontId="0" fillId="8" borderId="15" xfId="0" applyNumberFormat="1" applyFill="1" applyBorder="1" applyAlignment="1" applyProtection="1">
      <alignment horizontal="center" vertical="top" wrapText="1"/>
      <protection locked="0"/>
    </xf>
    <xf numFmtId="0" fontId="0" fillId="5" borderId="0" xfId="0" applyFill="1" applyBorder="1" applyAlignment="1" applyProtection="1">
      <alignment horizontal="left" vertical="top"/>
      <protection hidden="1"/>
    </xf>
    <xf numFmtId="0" fontId="0" fillId="8" borderId="16" xfId="0" applyFill="1" applyBorder="1" applyAlignment="1" applyProtection="1">
      <alignment horizontal="left" vertical="top" wrapText="1"/>
      <protection locked="0"/>
    </xf>
    <xf numFmtId="0" fontId="0" fillId="8" borderId="3" xfId="0" applyFill="1" applyBorder="1" applyAlignment="1" applyProtection="1">
      <alignment horizontal="left" vertical="top" wrapText="1"/>
      <protection locked="0"/>
    </xf>
    <xf numFmtId="0" fontId="0" fillId="8" borderId="15" xfId="0" applyFill="1" applyBorder="1" applyAlignment="1" applyProtection="1">
      <alignment horizontal="left" vertical="top" wrapText="1"/>
      <protection locked="0"/>
    </xf>
    <xf numFmtId="0" fontId="0" fillId="7" borderId="0" xfId="0" applyFill="1" applyBorder="1" applyProtection="1">
      <protection hidden="1"/>
    </xf>
    <xf numFmtId="0" fontId="0" fillId="7" borderId="10" xfId="0" applyFill="1" applyBorder="1" applyProtection="1">
      <protection hidden="1"/>
    </xf>
    <xf numFmtId="0" fontId="0" fillId="8" borderId="16" xfId="0" applyFill="1" applyBorder="1" applyAlignment="1" applyProtection="1">
      <alignment horizontal="center" vertical="top"/>
      <protection hidden="1" locked="0"/>
    </xf>
    <xf numFmtId="0" fontId="0" fillId="8" borderId="3" xfId="0" applyFill="1" applyBorder="1" applyAlignment="1" applyProtection="1">
      <alignment horizontal="center" vertical="top"/>
      <protection hidden="1" locked="0"/>
    </xf>
    <xf numFmtId="0" fontId="0" fillId="8" borderId="15" xfId="0" applyFill="1" applyBorder="1" applyAlignment="1" applyProtection="1">
      <alignment horizontal="center" vertical="top"/>
      <protection hidden="1" locked="0"/>
    </xf>
    <xf numFmtId="0" fontId="0" fillId="5" borderId="0" xfId="0" applyFill="1" applyBorder="1" applyAlignment="1" applyProtection="1">
      <alignment horizontal="right" vertical="top"/>
      <protection hidden="1"/>
    </xf>
    <xf numFmtId="0" fontId="0" fillId="0" borderId="16"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5" xfId="0" applyBorder="1" applyAlignment="1" applyProtection="1">
      <alignment horizontal="center"/>
      <protection locked="0"/>
    </xf>
    <xf numFmtId="167" fontId="0" fillId="0" borderId="16" xfId="0" applyNumberFormat="1" applyBorder="1" applyAlignment="1" applyProtection="1">
      <alignment horizontal="center"/>
      <protection locked="0"/>
    </xf>
    <xf numFmtId="167" fontId="0" fillId="0" borderId="3" xfId="0" applyNumberFormat="1" applyBorder="1" applyAlignment="1" applyProtection="1">
      <alignment horizontal="center"/>
      <protection locked="0"/>
    </xf>
    <xf numFmtId="167" fontId="0" fillId="0" borderId="15" xfId="0" applyNumberFormat="1" applyBorder="1" applyAlignment="1" applyProtection="1">
      <alignment horizontal="center"/>
      <protection locked="0"/>
    </xf>
    <xf numFmtId="0" fontId="14" fillId="5" borderId="0" xfId="0" applyFont="1" applyFill="1" applyBorder="1" applyAlignment="1" applyProtection="1">
      <alignment horizontal="left" vertical="top"/>
      <protection hidden="1"/>
    </xf>
    <xf numFmtId="0" fontId="13" fillId="0" borderId="16"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13" fillId="0" borderId="15" xfId="0" applyFont="1" applyBorder="1" applyAlignment="1" applyProtection="1">
      <alignment horizontal="center" vertical="center" wrapText="1"/>
      <protection locked="0"/>
    </xf>
    <xf numFmtId="0" fontId="18" fillId="5" borderId="16" xfId="0" applyFont="1" applyFill="1" applyBorder="1" applyAlignment="1" applyProtection="1">
      <alignment horizontal="right"/>
      <protection hidden="1"/>
    </xf>
    <xf numFmtId="0" fontId="18" fillId="5" borderId="3" xfId="0" applyFont="1" applyFill="1" applyBorder="1" applyAlignment="1" applyProtection="1">
      <alignment horizontal="right"/>
      <protection hidden="1"/>
    </xf>
    <xf numFmtId="0" fontId="18" fillId="5" borderId="15" xfId="0" applyFont="1" applyFill="1" applyBorder="1" applyAlignment="1" applyProtection="1">
      <alignment horizontal="right"/>
      <protection hidden="1"/>
    </xf>
    <xf numFmtId="165" fontId="13" fillId="5" borderId="1" xfId="0" applyNumberFormat="1" applyFont="1" applyFill="1" applyBorder="1" applyAlignment="1" applyProtection="1">
      <alignment horizontal="center" vertical="center"/>
      <protection hidden="1"/>
    </xf>
    <xf numFmtId="3" fontId="13" fillId="0" borderId="17" xfId="0" applyNumberFormat="1" applyFont="1" applyBorder="1" applyAlignment="1" applyProtection="1">
      <alignment horizontal="center" vertical="center" wrapText="1"/>
      <protection locked="0"/>
    </xf>
    <xf numFmtId="3" fontId="13" fillId="0" borderId="4" xfId="0" applyNumberFormat="1" applyFont="1" applyBorder="1" applyAlignment="1" applyProtection="1">
      <alignment horizontal="center" vertical="center" wrapText="1"/>
      <protection locked="0"/>
    </xf>
    <xf numFmtId="3" fontId="13" fillId="0" borderId="0" xfId="0" applyNumberFormat="1" applyFont="1" applyBorder="1" applyAlignment="1" applyProtection="1">
      <alignment horizontal="center" vertical="center" wrapText="1"/>
      <protection locked="0"/>
    </xf>
    <xf numFmtId="3" fontId="13" fillId="0" borderId="10" xfId="0" applyNumberFormat="1" applyFont="1" applyBorder="1" applyAlignment="1" applyProtection="1">
      <alignment horizontal="center" vertical="center" wrapText="1"/>
      <protection locked="0"/>
    </xf>
    <xf numFmtId="3" fontId="13" fillId="0" borderId="18" xfId="0" applyNumberFormat="1" applyFont="1" applyBorder="1" applyAlignment="1" applyProtection="1">
      <alignment horizontal="center" vertical="center" wrapText="1"/>
      <protection locked="0"/>
    </xf>
    <xf numFmtId="3" fontId="13" fillId="0" borderId="5" xfId="0" applyNumberFormat="1" applyFont="1" applyBorder="1" applyAlignment="1" applyProtection="1">
      <alignment horizontal="center" vertical="center" wrapText="1"/>
      <protection locked="0"/>
    </xf>
    <xf numFmtId="0" fontId="0" fillId="5" borderId="13" xfId="0" applyFill="1" applyBorder="1" applyAlignment="1" applyProtection="1">
      <alignment horizontal="center"/>
      <protection hidden="1"/>
    </xf>
    <xf numFmtId="0" fontId="0" fillId="5" borderId="12" xfId="0" applyFill="1" applyBorder="1" applyAlignment="1" applyProtection="1">
      <alignment horizontal="center"/>
      <protection hidden="1"/>
    </xf>
    <xf numFmtId="0" fontId="0" fillId="5" borderId="21" xfId="0" applyFill="1" applyBorder="1" applyAlignment="1" applyProtection="1">
      <alignment horizontal="center"/>
      <protection hidden="1"/>
    </xf>
    <xf numFmtId="0" fontId="0" fillId="5" borderId="17" xfId="0" applyFill="1" applyBorder="1" applyAlignment="1" applyProtection="1">
      <alignment horizontal="center"/>
      <protection hidden="1"/>
    </xf>
    <xf numFmtId="0" fontId="0" fillId="5" borderId="4" xfId="0" applyFill="1" applyBorder="1" applyAlignment="1" applyProtection="1">
      <alignment horizontal="center"/>
      <protection hidden="1"/>
    </xf>
    <xf numFmtId="0" fontId="0" fillId="5" borderId="19" xfId="0" applyFill="1" applyBorder="1" applyAlignment="1" applyProtection="1">
      <alignment horizontal="center"/>
      <protection hidden="1"/>
    </xf>
    <xf numFmtId="0" fontId="0" fillId="5" borderId="18" xfId="0" applyFill="1" applyBorder="1" applyAlignment="1" applyProtection="1">
      <alignment horizontal="center"/>
      <protection hidden="1"/>
    </xf>
    <xf numFmtId="0" fontId="0" fillId="5" borderId="5" xfId="0" applyFill="1" applyBorder="1" applyAlignment="1" applyProtection="1">
      <alignment horizontal="center"/>
      <protection hidden="1"/>
    </xf>
    <xf numFmtId="0" fontId="12" fillId="3" borderId="21" xfId="0" applyFont="1" applyFill="1" applyBorder="1" applyAlignment="1" applyProtection="1">
      <alignment horizontal="center" vertical="center"/>
      <protection hidden="1"/>
    </xf>
    <xf numFmtId="0" fontId="12" fillId="3" borderId="17" xfId="0" applyFont="1" applyFill="1" applyBorder="1" applyAlignment="1" applyProtection="1">
      <alignment horizontal="center" vertical="center"/>
      <protection hidden="1"/>
    </xf>
    <xf numFmtId="0" fontId="12" fillId="3" borderId="4" xfId="0" applyFont="1" applyFill="1" applyBorder="1" applyAlignment="1" applyProtection="1">
      <alignment horizontal="center" vertical="center"/>
      <protection hidden="1"/>
    </xf>
    <xf numFmtId="0" fontId="12" fillId="3" borderId="19" xfId="0" applyFont="1" applyFill="1" applyBorder="1" applyAlignment="1" applyProtection="1">
      <alignment horizontal="center" vertical="center"/>
      <protection hidden="1"/>
    </xf>
    <xf numFmtId="0" fontId="12" fillId="3" borderId="18" xfId="0" applyFont="1" applyFill="1" applyBorder="1" applyAlignment="1" applyProtection="1">
      <alignment horizontal="center" vertical="center"/>
      <protection hidden="1"/>
    </xf>
    <xf numFmtId="0" fontId="12" fillId="3" borderId="5" xfId="0" applyFont="1" applyFill="1" applyBorder="1" applyAlignment="1" applyProtection="1">
      <alignment horizontal="center" vertical="center"/>
      <protection hidden="1"/>
    </xf>
    <xf numFmtId="0" fontId="13" fillId="0" borderId="13" xfId="0" applyNumberFormat="1" applyFont="1" applyBorder="1" applyAlignment="1" applyProtection="1">
      <alignment horizontal="center" vertical="center"/>
      <protection locked="0"/>
    </xf>
    <xf numFmtId="0" fontId="13" fillId="0" borderId="6" xfId="0" applyNumberFormat="1" applyFont="1" applyBorder="1" applyAlignment="1" applyProtection="1">
      <alignment horizontal="center" vertical="center"/>
      <protection locked="0"/>
    </xf>
    <xf numFmtId="0" fontId="13" fillId="0" borderId="12" xfId="0" applyNumberFormat="1" applyFont="1" applyBorder="1" applyAlignment="1" applyProtection="1">
      <alignment horizontal="center" vertical="center"/>
      <protection locked="0"/>
    </xf>
    <xf numFmtId="0" fontId="18" fillId="5" borderId="13" xfId="0" applyFont="1" applyFill="1" applyBorder="1" applyAlignment="1" applyProtection="1">
      <alignment horizontal="center" vertical="center" wrapText="1"/>
      <protection hidden="1"/>
    </xf>
    <xf numFmtId="0" fontId="18" fillId="5" borderId="12" xfId="0" applyFont="1" applyFill="1" applyBorder="1" applyAlignment="1" applyProtection="1">
      <alignment horizontal="center" vertical="center" wrapText="1"/>
      <protection hidden="1"/>
    </xf>
    <xf numFmtId="0" fontId="12" fillId="5" borderId="21" xfId="0" applyFont="1" applyFill="1" applyBorder="1" applyAlignment="1" applyProtection="1">
      <alignment horizontal="center" vertical="center"/>
      <protection hidden="1"/>
    </xf>
    <xf numFmtId="0" fontId="12" fillId="5" borderId="17" xfId="0" applyFont="1" applyFill="1" applyBorder="1" applyAlignment="1" applyProtection="1">
      <alignment horizontal="center" vertical="center"/>
      <protection hidden="1"/>
    </xf>
    <xf numFmtId="0" fontId="12" fillId="5" borderId="4" xfId="0" applyFont="1" applyFill="1" applyBorder="1" applyAlignment="1" applyProtection="1">
      <alignment horizontal="center" vertical="center"/>
      <protection hidden="1"/>
    </xf>
    <xf numFmtId="0" fontId="12" fillId="5" borderId="19" xfId="0" applyFont="1" applyFill="1" applyBorder="1" applyAlignment="1" applyProtection="1">
      <alignment horizontal="center" vertical="center"/>
      <protection hidden="1"/>
    </xf>
    <xf numFmtId="0" fontId="12" fillId="5" borderId="18" xfId="0" applyFont="1" applyFill="1" applyBorder="1" applyAlignment="1" applyProtection="1">
      <alignment horizontal="center" vertical="center"/>
      <protection hidden="1"/>
    </xf>
    <xf numFmtId="0" fontId="12" fillId="5" borderId="5" xfId="0" applyFont="1" applyFill="1" applyBorder="1" applyAlignment="1" applyProtection="1">
      <alignment horizontal="center" vertical="center"/>
      <protection hidden="1"/>
    </xf>
    <xf numFmtId="3" fontId="13" fillId="0" borderId="21" xfId="0" applyNumberFormat="1" applyFont="1" applyBorder="1" applyAlignment="1" applyProtection="1">
      <alignment horizontal="center" vertical="center" wrapText="1"/>
      <protection locked="0"/>
    </xf>
    <xf numFmtId="3" fontId="13" fillId="0" borderId="11" xfId="0" applyNumberFormat="1" applyFont="1" applyBorder="1" applyAlignment="1" applyProtection="1">
      <alignment horizontal="center" vertical="center" wrapText="1"/>
      <protection locked="0"/>
    </xf>
    <xf numFmtId="3" fontId="13" fillId="0" borderId="19" xfId="0" applyNumberFormat="1" applyFont="1" applyBorder="1" applyAlignment="1" applyProtection="1">
      <alignment horizontal="center" vertical="center" wrapText="1"/>
      <protection locked="0"/>
    </xf>
    <xf numFmtId="0" fontId="23" fillId="5" borderId="13" xfId="0" applyFont="1" applyFill="1" applyBorder="1" applyAlignment="1" applyProtection="1">
      <alignment horizontal="center" vertical="center" wrapText="1"/>
      <protection hidden="1"/>
    </xf>
    <xf numFmtId="0" fontId="23" fillId="5" borderId="12" xfId="0" applyFont="1" applyFill="1" applyBorder="1" applyAlignment="1" applyProtection="1">
      <alignment horizontal="center" vertical="center" wrapText="1"/>
      <protection hidden="1"/>
    </xf>
    <xf numFmtId="164" fontId="13" fillId="0" borderId="16" xfId="0" applyNumberFormat="1" applyFont="1" applyBorder="1" applyAlignment="1" applyProtection="1">
      <alignment horizontal="center" vertical="center" wrapText="1"/>
      <protection locked="0"/>
    </xf>
    <xf numFmtId="164" fontId="13" fillId="0" borderId="3" xfId="0" applyNumberFormat="1" applyFont="1" applyBorder="1" applyAlignment="1" applyProtection="1">
      <alignment horizontal="center" vertical="center" wrapText="1"/>
      <protection locked="0"/>
    </xf>
    <xf numFmtId="164" fontId="13" fillId="0" borderId="15" xfId="0" applyNumberFormat="1" applyFont="1" applyBorder="1" applyAlignment="1" applyProtection="1">
      <alignment horizontal="center" vertical="center" wrapText="1"/>
      <protection locked="0"/>
    </xf>
    <xf numFmtId="3" fontId="13" fillId="0" borderId="1" xfId="0" applyNumberFormat="1" applyFont="1" applyBorder="1" applyAlignment="1" applyProtection="1">
      <alignment horizontal="center" vertical="center"/>
      <protection locked="0"/>
    </xf>
    <xf numFmtId="0" fontId="18" fillId="0" borderId="21" xfId="0" applyFont="1" applyFill="1" applyBorder="1" applyAlignment="1" applyProtection="1">
      <alignment horizontal="center"/>
      <protection hidden="1"/>
    </xf>
    <xf numFmtId="0" fontId="18" fillId="0" borderId="17" xfId="0" applyFont="1" applyFill="1" applyBorder="1" applyAlignment="1" applyProtection="1">
      <alignment horizontal="center"/>
      <protection hidden="1"/>
    </xf>
    <xf numFmtId="0" fontId="18" fillId="0" borderId="4" xfId="0" applyFont="1" applyFill="1" applyBorder="1" applyAlignment="1" applyProtection="1">
      <alignment horizontal="center"/>
      <protection hidden="1"/>
    </xf>
    <xf numFmtId="0" fontId="23" fillId="5" borderId="6" xfId="0" applyFont="1" applyFill="1" applyBorder="1" applyAlignment="1" applyProtection="1">
      <alignment horizontal="center" vertical="center" wrapText="1"/>
      <protection hidden="1"/>
    </xf>
    <xf numFmtId="0" fontId="18" fillId="5" borderId="6" xfId="0" applyFont="1" applyFill="1" applyBorder="1" applyAlignment="1" applyProtection="1">
      <alignment horizontal="center" vertical="center" wrapText="1"/>
      <protection hidden="1"/>
    </xf>
    <xf numFmtId="0" fontId="18" fillId="0" borderId="16" xfId="0" applyFont="1" applyFill="1" applyBorder="1" applyAlignment="1" applyProtection="1">
      <alignment horizontal="center"/>
      <protection hidden="1"/>
    </xf>
    <xf numFmtId="0" fontId="18" fillId="0" borderId="3" xfId="0" applyFont="1" applyFill="1" applyBorder="1" applyAlignment="1" applyProtection="1">
      <alignment horizontal="center"/>
      <protection hidden="1"/>
    </xf>
    <xf numFmtId="0" fontId="18" fillId="0" borderId="15" xfId="0" applyFont="1" applyFill="1" applyBorder="1" applyAlignment="1" applyProtection="1">
      <alignment horizontal="center"/>
      <protection hidden="1"/>
    </xf>
    <xf numFmtId="0" fontId="22" fillId="3" borderId="19" xfId="0" applyFont="1" applyFill="1" applyBorder="1" applyAlignment="1" applyProtection="1">
      <alignment horizontal="center" vertical="center" wrapText="1"/>
      <protection hidden="1"/>
    </xf>
    <xf numFmtId="0" fontId="22" fillId="3" borderId="18" xfId="0" applyFont="1" applyFill="1" applyBorder="1" applyAlignment="1" applyProtection="1">
      <alignment horizontal="center" vertical="center" wrapText="1"/>
      <protection hidden="1"/>
    </xf>
    <xf numFmtId="0" fontId="22" fillId="3" borderId="5" xfId="0" applyFont="1" applyFill="1" applyBorder="1" applyAlignment="1" applyProtection="1">
      <alignment horizontal="center" vertical="center" wrapText="1"/>
      <protection hidden="1"/>
    </xf>
    <xf numFmtId="0" fontId="12" fillId="3" borderId="21" xfId="0" applyFont="1" applyFill="1" applyBorder="1" applyAlignment="1" applyProtection="1">
      <alignment horizontal="center"/>
      <protection hidden="1"/>
    </xf>
    <xf numFmtId="0" fontId="12" fillId="3" borderId="17" xfId="0" applyFont="1" applyFill="1" applyBorder="1" applyAlignment="1" applyProtection="1">
      <alignment horizontal="center"/>
      <protection hidden="1"/>
    </xf>
    <xf numFmtId="0" fontId="12" fillId="3" borderId="4" xfId="0" applyFont="1" applyFill="1" applyBorder="1" applyAlignment="1" applyProtection="1">
      <alignment horizontal="center"/>
      <protection hidden="1"/>
    </xf>
    <xf numFmtId="0" fontId="0" fillId="0" borderId="16" xfId="0" applyBorder="1" applyAlignment="1" applyProtection="1">
      <alignment horizontal="center" vertical="top" wrapText="1"/>
      <protection hidden="1"/>
    </xf>
    <xf numFmtId="0" fontId="0" fillId="0" borderId="3" xfId="0" applyBorder="1" applyAlignment="1" applyProtection="1">
      <alignment horizontal="center" vertical="top" wrapText="1"/>
      <protection hidden="1"/>
    </xf>
    <xf numFmtId="0" fontId="0" fillId="0" borderId="15" xfId="0" applyBorder="1" applyAlignment="1" applyProtection="1">
      <alignment horizontal="center" vertical="top" wrapText="1"/>
      <protection hidden="1"/>
    </xf>
    <xf numFmtId="0" fontId="18" fillId="5" borderId="1" xfId="0" applyFont="1" applyFill="1" applyBorder="1" applyAlignment="1" applyProtection="1">
      <alignment horizontal="right"/>
      <protection hidden="1"/>
    </xf>
    <xf numFmtId="0" fontId="0" fillId="5" borderId="16" xfId="0" applyFill="1" applyBorder="1" applyAlignment="1" applyProtection="1">
      <alignment horizontal="center"/>
      <protection hidden="1"/>
    </xf>
    <xf numFmtId="0" fontId="0" fillId="5" borderId="3" xfId="0" applyFill="1" applyBorder="1" applyAlignment="1" applyProtection="1">
      <alignment horizontal="center"/>
      <protection hidden="1"/>
    </xf>
    <xf numFmtId="0" fontId="0" fillId="5" borderId="15" xfId="0" applyFill="1" applyBorder="1" applyAlignment="1" applyProtection="1">
      <alignment horizontal="center"/>
      <protection hidden="1"/>
    </xf>
    <xf numFmtId="0" fontId="12" fillId="3" borderId="21" xfId="0" applyFont="1" applyFill="1" applyBorder="1" applyAlignment="1" applyProtection="1">
      <alignment horizontal="center" vertical="top"/>
      <protection hidden="1"/>
    </xf>
    <xf numFmtId="0" fontId="12" fillId="3" borderId="17" xfId="0" applyFont="1" applyFill="1" applyBorder="1" applyAlignment="1" applyProtection="1">
      <alignment horizontal="center" vertical="top"/>
      <protection hidden="1"/>
    </xf>
    <xf numFmtId="0" fontId="12" fillId="3" borderId="4" xfId="0" applyFont="1" applyFill="1" applyBorder="1" applyAlignment="1" applyProtection="1">
      <alignment horizontal="center" vertical="top"/>
      <protection hidden="1"/>
    </xf>
    <xf numFmtId="0" fontId="12" fillId="5" borderId="1" xfId="0" applyFont="1" applyFill="1" applyBorder="1" applyAlignment="1" applyProtection="1">
      <alignment horizontal="center" vertical="center"/>
      <protection hidden="1"/>
    </xf>
    <xf numFmtId="0" fontId="13" fillId="4" borderId="16"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13" fillId="4" borderId="15" xfId="0" applyFont="1" applyFill="1" applyBorder="1" applyAlignment="1">
      <alignment horizontal="left" vertical="center" wrapText="1"/>
    </xf>
    <xf numFmtId="0" fontId="13" fillId="3" borderId="16"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15" xfId="0" applyFont="1" applyFill="1" applyBorder="1" applyAlignment="1">
      <alignment horizontal="left" vertical="center" wrapText="1"/>
    </xf>
    <xf numFmtId="0" fontId="37" fillId="6" borderId="16" xfId="0" applyFont="1" applyFill="1" applyBorder="1" applyAlignment="1" applyProtection="1">
      <alignment horizontal="center"/>
      <protection hidden="1"/>
    </xf>
    <xf numFmtId="0" fontId="37" fillId="6" borderId="3" xfId="0" applyFont="1" applyFill="1" applyBorder="1" applyAlignment="1" applyProtection="1">
      <alignment horizontal="center"/>
      <protection hidden="1"/>
    </xf>
    <xf numFmtId="0" fontId="37" fillId="6" borderId="15" xfId="0" applyFont="1" applyFill="1" applyBorder="1" applyAlignment="1" applyProtection="1">
      <alignment horizontal="center"/>
      <protection hidden="1"/>
    </xf>
    <xf numFmtId="0" fontId="21" fillId="6" borderId="16" xfId="0" applyFont="1" applyFill="1" applyBorder="1" applyAlignment="1">
      <alignment horizontal="right" vertical="center" wrapText="1"/>
    </xf>
    <xf numFmtId="0" fontId="21" fillId="6" borderId="3" xfId="0" applyFont="1" applyFill="1" applyBorder="1" applyAlignment="1">
      <alignment horizontal="right" vertical="center" wrapText="1"/>
    </xf>
    <xf numFmtId="0" fontId="21" fillId="6" borderId="15" xfId="0" applyFont="1" applyFill="1" applyBorder="1" applyAlignment="1">
      <alignment horizontal="right" vertical="center" wrapText="1"/>
    </xf>
    <xf numFmtId="0" fontId="0" fillId="0" borderId="0" xfId="0" applyBorder="1" applyAlignment="1" applyProtection="1">
      <alignment horizontal="left"/>
      <protection hidden="1"/>
    </xf>
    <xf numFmtId="164" fontId="0" fillId="0" borderId="0" xfId="0" applyNumberFormat="1" applyAlignment="1" applyProtection="1">
      <alignment horizontal="center"/>
      <protection hidden="1"/>
    </xf>
    <xf numFmtId="0" fontId="0" fillId="0" borderId="0" xfId="0" applyAlignment="1" applyProtection="1">
      <alignment horizontal="center"/>
      <protection hidden="1"/>
    </xf>
    <xf numFmtId="0" fontId="12" fillId="0" borderId="0" xfId="0" applyFont="1" applyBorder="1" applyAlignment="1" applyProtection="1">
      <alignment horizontal="center"/>
      <protection hidden="1"/>
    </xf>
    <xf numFmtId="0" fontId="18" fillId="5" borderId="16" xfId="0" applyFont="1" applyFill="1" applyBorder="1" applyAlignment="1" applyProtection="1">
      <alignment horizontal="center" vertical="center" wrapText="1"/>
      <protection hidden="1"/>
    </xf>
    <xf numFmtId="0" fontId="18" fillId="5" borderId="15" xfId="0" applyFont="1" applyFill="1" applyBorder="1" applyAlignment="1" applyProtection="1">
      <alignment horizontal="center" vertical="center" wrapText="1"/>
      <protection hidden="1"/>
    </xf>
    <xf numFmtId="0" fontId="18" fillId="5" borderId="16" xfId="0" applyFont="1" applyFill="1" applyBorder="1" applyAlignment="1" applyProtection="1">
      <alignment horizontal="center" vertical="center"/>
      <protection hidden="1"/>
    </xf>
    <xf numFmtId="0" fontId="18" fillId="5" borderId="15" xfId="0" applyFont="1" applyFill="1" applyBorder="1" applyAlignment="1" applyProtection="1">
      <alignment horizontal="center" vertical="center"/>
      <protection hidden="1"/>
    </xf>
    <xf numFmtId="10" fontId="13" fillId="0" borderId="16" xfId="0" applyNumberFormat="1" applyFont="1" applyBorder="1" applyAlignment="1" applyProtection="1">
      <alignment horizontal="center" vertical="center"/>
      <protection hidden="1" locked="0"/>
    </xf>
    <xf numFmtId="10" fontId="13" fillId="0" borderId="15" xfId="0" applyNumberFormat="1" applyFont="1" applyBorder="1" applyAlignment="1" applyProtection="1">
      <alignment horizontal="center" vertical="center"/>
      <protection hidden="1" locked="0"/>
    </xf>
    <xf numFmtId="165" fontId="13" fillId="0" borderId="16" xfId="0" applyNumberFormat="1" applyFont="1" applyBorder="1" applyAlignment="1" applyProtection="1">
      <alignment horizontal="center" vertical="center"/>
      <protection locked="0"/>
    </xf>
    <xf numFmtId="165" fontId="13" fillId="0" borderId="15" xfId="0" applyNumberFormat="1" applyFont="1" applyBorder="1" applyAlignment="1" applyProtection="1">
      <alignment horizontal="center" vertical="center"/>
      <protection locked="0"/>
    </xf>
    <xf numFmtId="0" fontId="18" fillId="5" borderId="3" xfId="0" applyFont="1" applyFill="1" applyBorder="1" applyAlignment="1" applyProtection="1">
      <alignment horizontal="center" vertical="center"/>
      <protection hidden="1"/>
    </xf>
    <xf numFmtId="0" fontId="13" fillId="0" borderId="16" xfId="0" applyFont="1" applyBorder="1" applyAlignment="1" applyProtection="1">
      <alignment horizontal="center" vertical="center"/>
      <protection locked="0"/>
    </xf>
    <xf numFmtId="0" fontId="13" fillId="0" borderId="15" xfId="0" applyFont="1" applyBorder="1" applyAlignment="1" applyProtection="1">
      <alignment horizontal="center" vertical="center"/>
      <protection locked="0"/>
    </xf>
    <xf numFmtId="0" fontId="13" fillId="0" borderId="16" xfId="0" applyFont="1" applyBorder="1" applyAlignment="1" applyProtection="1">
      <alignment horizontal="center" vertical="center"/>
      <protection/>
    </xf>
    <xf numFmtId="0" fontId="13" fillId="0" borderId="3" xfId="0" applyFont="1" applyBorder="1" applyAlignment="1" applyProtection="1">
      <alignment horizontal="center" vertical="center"/>
      <protection/>
    </xf>
    <xf numFmtId="0" fontId="13" fillId="0" borderId="15" xfId="0" applyFont="1" applyBorder="1" applyAlignment="1" applyProtection="1">
      <alignment horizontal="center" vertical="center"/>
      <protection/>
    </xf>
    <xf numFmtId="0" fontId="0" fillId="0" borderId="27" xfId="0" applyBorder="1" applyAlignment="1" applyProtection="1">
      <alignment horizontal="left" vertical="top" wrapText="1"/>
      <protection hidden="1"/>
    </xf>
    <xf numFmtId="0" fontId="0" fillId="0" borderId="28" xfId="0" applyBorder="1" applyAlignment="1" applyProtection="1">
      <alignment horizontal="left" vertical="top" wrapText="1"/>
      <protection hidden="1"/>
    </xf>
    <xf numFmtId="0" fontId="0" fillId="0" borderId="29" xfId="0" applyBorder="1" applyAlignment="1" applyProtection="1">
      <alignment horizontal="left" vertical="top" wrapText="1"/>
      <protection hidden="1"/>
    </xf>
    <xf numFmtId="164" fontId="13" fillId="0" borderId="16" xfId="0" applyNumberFormat="1" applyFont="1" applyBorder="1" applyAlignment="1" applyProtection="1">
      <alignment horizontal="center" vertical="center"/>
      <protection locked="0"/>
    </xf>
    <xf numFmtId="164" fontId="13" fillId="0" borderId="3" xfId="0" applyNumberFormat="1" applyFont="1" applyBorder="1" applyAlignment="1" applyProtection="1">
      <alignment horizontal="center" vertical="center"/>
      <protection locked="0"/>
    </xf>
    <xf numFmtId="164" fontId="13" fillId="0" borderId="15" xfId="0" applyNumberFormat="1" applyFont="1" applyBorder="1" applyAlignment="1" applyProtection="1">
      <alignment horizontal="center" vertical="center"/>
      <protection locked="0"/>
    </xf>
    <xf numFmtId="0" fontId="18" fillId="2" borderId="21" xfId="0" applyFont="1" applyFill="1" applyBorder="1" applyAlignment="1" applyProtection="1">
      <alignment/>
      <protection hidden="1"/>
    </xf>
    <xf numFmtId="0" fontId="18" fillId="2" borderId="17" xfId="0" applyFont="1" applyFill="1" applyBorder="1" applyAlignment="1" applyProtection="1">
      <alignment/>
      <protection hidden="1"/>
    </xf>
    <xf numFmtId="0" fontId="12" fillId="3" borderId="11" xfId="0" applyFont="1" applyFill="1" applyBorder="1" applyAlignment="1" applyProtection="1">
      <alignment horizontal="center"/>
      <protection hidden="1"/>
    </xf>
    <xf numFmtId="0" fontId="12" fillId="3" borderId="0" xfId="0" applyFont="1" applyFill="1" applyBorder="1" applyAlignment="1" applyProtection="1">
      <alignment horizontal="center"/>
      <protection hidden="1"/>
    </xf>
    <xf numFmtId="0" fontId="12" fillId="3" borderId="10" xfId="0" applyFont="1" applyFill="1" applyBorder="1" applyAlignment="1" applyProtection="1">
      <alignment horizontal="center"/>
      <protection hidden="1"/>
    </xf>
    <xf numFmtId="0" fontId="12" fillId="5" borderId="1" xfId="0" applyFont="1" applyFill="1" applyBorder="1" applyAlignment="1" applyProtection="1">
      <alignment horizontal="center" wrapText="1"/>
      <protection hidden="1"/>
    </xf>
    <xf numFmtId="165" fontId="13" fillId="0" borderId="3" xfId="0" applyNumberFormat="1"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0" fillId="9" borderId="21" xfId="0" applyFill="1" applyBorder="1" applyAlignment="1" applyProtection="1">
      <alignment horizontal="left" vertical="top" wrapText="1"/>
      <protection/>
    </xf>
    <xf numFmtId="0" fontId="0" fillId="9" borderId="17" xfId="0" applyFill="1" applyBorder="1" applyAlignment="1" applyProtection="1">
      <alignment horizontal="left" vertical="top" wrapText="1"/>
      <protection/>
    </xf>
    <xf numFmtId="0" fontId="0" fillId="9" borderId="4" xfId="0" applyFill="1" applyBorder="1" applyAlignment="1" applyProtection="1">
      <alignment horizontal="left" vertical="top" wrapText="1"/>
      <protection/>
    </xf>
    <xf numFmtId="0" fontId="0" fillId="9" borderId="19" xfId="0" applyFill="1" applyBorder="1" applyAlignment="1" applyProtection="1">
      <alignment horizontal="left" vertical="top" wrapText="1"/>
      <protection/>
    </xf>
    <xf numFmtId="0" fontId="0" fillId="9" borderId="18" xfId="0" applyFill="1" applyBorder="1" applyAlignment="1" applyProtection="1">
      <alignment horizontal="left" vertical="top" wrapText="1"/>
      <protection/>
    </xf>
    <xf numFmtId="0" fontId="0" fillId="9" borderId="5" xfId="0" applyFill="1" applyBorder="1" applyAlignment="1" applyProtection="1">
      <alignment horizontal="left" vertical="top" wrapText="1"/>
      <protection/>
    </xf>
    <xf numFmtId="0" fontId="13" fillId="0" borderId="16" xfId="0" applyFont="1" applyBorder="1" applyAlignment="1" applyProtection="1">
      <alignment horizontal="left" vertical="center"/>
      <protection/>
    </xf>
    <xf numFmtId="0" fontId="13" fillId="0" borderId="3" xfId="0" applyFont="1" applyBorder="1" applyAlignment="1" applyProtection="1">
      <alignment horizontal="left" vertical="center"/>
      <protection/>
    </xf>
    <xf numFmtId="0" fontId="13" fillId="0" borderId="15" xfId="0" applyFont="1" applyBorder="1" applyAlignment="1" applyProtection="1">
      <alignment horizontal="left" vertical="center"/>
      <protection/>
    </xf>
    <xf numFmtId="0" fontId="18" fillId="5" borderId="21" xfId="0" applyFont="1" applyFill="1" applyBorder="1" applyAlignment="1" applyProtection="1">
      <alignment horizontal="center" vertical="center" wrapText="1"/>
      <protection hidden="1"/>
    </xf>
    <xf numFmtId="0" fontId="18" fillId="5" borderId="17" xfId="0" applyFont="1" applyFill="1" applyBorder="1" applyAlignment="1" applyProtection="1">
      <alignment horizontal="center" vertical="center" wrapText="1"/>
      <protection hidden="1"/>
    </xf>
    <xf numFmtId="0" fontId="18" fillId="5" borderId="4" xfId="0" applyFont="1" applyFill="1" applyBorder="1" applyAlignment="1" applyProtection="1">
      <alignment horizontal="center" vertical="center" wrapText="1"/>
      <protection hidden="1"/>
    </xf>
    <xf numFmtId="0" fontId="18" fillId="5" borderId="19" xfId="0" applyFont="1" applyFill="1" applyBorder="1" applyAlignment="1" applyProtection="1">
      <alignment horizontal="center" vertical="center" wrapText="1"/>
      <protection hidden="1"/>
    </xf>
    <xf numFmtId="0" fontId="18" fillId="5" borderId="18" xfId="0" applyFont="1" applyFill="1" applyBorder="1" applyAlignment="1" applyProtection="1">
      <alignment horizontal="center" vertical="center" wrapText="1"/>
      <protection hidden="1"/>
    </xf>
    <xf numFmtId="0" fontId="18" fillId="5" borderId="5" xfId="0" applyFont="1" applyFill="1" applyBorder="1" applyAlignment="1" applyProtection="1">
      <alignment horizontal="center" vertical="center" wrapText="1"/>
      <protection hidden="1"/>
    </xf>
    <xf numFmtId="0" fontId="18" fillId="5" borderId="21" xfId="0" applyFont="1" applyFill="1" applyBorder="1" applyAlignment="1" applyProtection="1">
      <alignment horizontal="center" vertical="center"/>
      <protection hidden="1"/>
    </xf>
    <xf numFmtId="0" fontId="18" fillId="5" borderId="17" xfId="0" applyFont="1" applyFill="1" applyBorder="1" applyAlignment="1" applyProtection="1">
      <alignment horizontal="center" vertical="center"/>
      <protection hidden="1"/>
    </xf>
    <xf numFmtId="0" fontId="18" fillId="5" borderId="4" xfId="0" applyFont="1" applyFill="1" applyBorder="1" applyAlignment="1" applyProtection="1">
      <alignment horizontal="center" vertical="center"/>
      <protection hidden="1"/>
    </xf>
    <xf numFmtId="0" fontId="18" fillId="5" borderId="19" xfId="0" applyFont="1" applyFill="1" applyBorder="1" applyAlignment="1" applyProtection="1">
      <alignment horizontal="center" vertical="center"/>
      <protection hidden="1"/>
    </xf>
    <xf numFmtId="0" fontId="18" fillId="5" borderId="18" xfId="0" applyFont="1" applyFill="1" applyBorder="1" applyAlignment="1" applyProtection="1">
      <alignment horizontal="center" vertical="center"/>
      <protection hidden="1"/>
    </xf>
    <xf numFmtId="0" fontId="18" fillId="5" borderId="5" xfId="0" applyFont="1" applyFill="1" applyBorder="1" applyAlignment="1" applyProtection="1">
      <alignment horizontal="center" vertical="center"/>
      <protection hidden="1"/>
    </xf>
    <xf numFmtId="164" fontId="13" fillId="0" borderId="16" xfId="0" applyNumberFormat="1" applyFont="1" applyBorder="1" applyAlignment="1" applyProtection="1">
      <alignment horizontal="center" vertical="center"/>
      <protection/>
    </xf>
    <xf numFmtId="164" fontId="13" fillId="0" borderId="3" xfId="0" applyNumberFormat="1" applyFont="1" applyBorder="1" applyAlignment="1" applyProtection="1">
      <alignment horizontal="center" vertical="center"/>
      <protection/>
    </xf>
    <xf numFmtId="164" fontId="13" fillId="0" borderId="15" xfId="0" applyNumberFormat="1" applyFont="1" applyBorder="1" applyAlignment="1" applyProtection="1">
      <alignment horizontal="center" vertical="center"/>
      <protection/>
    </xf>
    <xf numFmtId="3" fontId="13" fillId="0" borderId="16" xfId="0" applyNumberFormat="1" applyFont="1" applyBorder="1" applyAlignment="1" applyProtection="1">
      <alignment horizontal="left" vertical="center"/>
      <protection/>
    </xf>
    <xf numFmtId="3" fontId="13" fillId="0" borderId="3" xfId="0" applyNumberFormat="1" applyFont="1" applyBorder="1" applyAlignment="1" applyProtection="1">
      <alignment horizontal="left" vertical="center"/>
      <protection/>
    </xf>
    <xf numFmtId="3" fontId="13" fillId="0" borderId="15" xfId="0" applyNumberFormat="1" applyFont="1" applyBorder="1" applyAlignment="1" applyProtection="1">
      <alignment horizontal="left" vertical="center"/>
      <protection/>
    </xf>
    <xf numFmtId="3" fontId="21" fillId="7" borderId="1" xfId="0" applyNumberFormat="1" applyFont="1" applyFill="1" applyBorder="1" applyAlignment="1" applyProtection="1">
      <alignment horizontal="left" vertical="center"/>
      <protection/>
    </xf>
    <xf numFmtId="3" fontId="13" fillId="0" borderId="21" xfId="0" applyNumberFormat="1" applyFont="1" applyBorder="1" applyAlignment="1" applyProtection="1">
      <alignment horizontal="center" vertical="top" wrapText="1"/>
      <protection locked="0"/>
    </xf>
    <xf numFmtId="3" fontId="13" fillId="0" borderId="4" xfId="0" applyNumberFormat="1" applyFont="1" applyBorder="1" applyAlignment="1" applyProtection="1">
      <alignment horizontal="center" vertical="top" wrapText="1"/>
      <protection locked="0"/>
    </xf>
    <xf numFmtId="3" fontId="13" fillId="0" borderId="11" xfId="0" applyNumberFormat="1" applyFont="1" applyBorder="1" applyAlignment="1" applyProtection="1">
      <alignment horizontal="center" vertical="top" wrapText="1"/>
      <protection locked="0"/>
    </xf>
    <xf numFmtId="3" fontId="13" fillId="0" borderId="10" xfId="0" applyNumberFormat="1" applyFont="1" applyBorder="1" applyAlignment="1" applyProtection="1">
      <alignment horizontal="center" vertical="top" wrapText="1"/>
      <protection locked="0"/>
    </xf>
    <xf numFmtId="3" fontId="13" fillId="0" borderId="19" xfId="0" applyNumberFormat="1" applyFont="1" applyBorder="1" applyAlignment="1" applyProtection="1">
      <alignment horizontal="center" vertical="top" wrapText="1"/>
      <protection locked="0"/>
    </xf>
    <xf numFmtId="3" fontId="13" fillId="0" borderId="5" xfId="0" applyNumberFormat="1" applyFont="1" applyBorder="1" applyAlignment="1" applyProtection="1">
      <alignment horizontal="center" vertical="top" wrapText="1"/>
      <protection locked="0"/>
    </xf>
    <xf numFmtId="3" fontId="13" fillId="0" borderId="17" xfId="0" applyNumberFormat="1" applyFont="1" applyBorder="1" applyAlignment="1" applyProtection="1">
      <alignment horizontal="center" vertical="top" wrapText="1"/>
      <protection locked="0"/>
    </xf>
    <xf numFmtId="3" fontId="13" fillId="0" borderId="0" xfId="0" applyNumberFormat="1" applyFont="1" applyBorder="1" applyAlignment="1" applyProtection="1">
      <alignment horizontal="center" vertical="top" wrapText="1"/>
      <protection locked="0"/>
    </xf>
    <xf numFmtId="3" fontId="13" fillId="0" borderId="18" xfId="0" applyNumberFormat="1" applyFont="1" applyBorder="1" applyAlignment="1" applyProtection="1">
      <alignment horizontal="center" vertical="top" wrapText="1"/>
      <protection locked="0"/>
    </xf>
    <xf numFmtId="0" fontId="13" fillId="0" borderId="16" xfId="0" applyNumberFormat="1" applyFont="1" applyBorder="1" applyAlignment="1" applyProtection="1">
      <alignment horizontal="center" vertical="center"/>
      <protection locked="0"/>
    </xf>
    <xf numFmtId="0" fontId="13" fillId="0" borderId="15" xfId="0" applyNumberFormat="1" applyFont="1" applyBorder="1" applyAlignment="1" applyProtection="1">
      <alignment horizontal="center" vertical="center"/>
      <protection locked="0"/>
    </xf>
    <xf numFmtId="3" fontId="13" fillId="0" borderId="13" xfId="0" applyNumberFormat="1" applyFont="1" applyBorder="1" applyAlignment="1" applyProtection="1">
      <alignment horizontal="center" vertical="top" wrapText="1"/>
      <protection locked="0"/>
    </xf>
    <xf numFmtId="3" fontId="13" fillId="0" borderId="6" xfId="0" applyNumberFormat="1" applyFont="1" applyBorder="1" applyAlignment="1" applyProtection="1">
      <alignment horizontal="center" vertical="top" wrapText="1"/>
      <protection locked="0"/>
    </xf>
    <xf numFmtId="3" fontId="13" fillId="0" borderId="12" xfId="0" applyNumberFormat="1" applyFont="1" applyBorder="1" applyAlignment="1" applyProtection="1">
      <alignment horizontal="center" vertical="top" wrapText="1"/>
      <protection locked="0"/>
    </xf>
    <xf numFmtId="0" fontId="18" fillId="5" borderId="16" xfId="0" applyFont="1" applyFill="1" applyBorder="1" applyAlignment="1" applyProtection="1">
      <alignment horizontal="left" vertical="top"/>
      <protection hidden="1"/>
    </xf>
    <xf numFmtId="0" fontId="18" fillId="5" borderId="3" xfId="0" applyFont="1" applyFill="1" applyBorder="1" applyAlignment="1" applyProtection="1">
      <alignment horizontal="left" vertical="top"/>
      <protection hidden="1"/>
    </xf>
    <xf numFmtId="0" fontId="13" fillId="7" borderId="16" xfId="0" applyFont="1" applyFill="1" applyBorder="1" applyAlignment="1" applyProtection="1">
      <alignment horizontal="left" vertical="center"/>
      <protection/>
    </xf>
    <xf numFmtId="0" fontId="13" fillId="7" borderId="3" xfId="0" applyFont="1" applyFill="1" applyBorder="1" applyAlignment="1" applyProtection="1">
      <alignment horizontal="left" vertical="center"/>
      <protection/>
    </xf>
    <xf numFmtId="0" fontId="12" fillId="7" borderId="16" xfId="0" applyFont="1" applyFill="1" applyBorder="1" applyAlignment="1" applyProtection="1">
      <alignment horizontal="right" vertical="center" wrapText="1"/>
      <protection hidden="1"/>
    </xf>
    <xf numFmtId="0" fontId="12" fillId="7" borderId="3" xfId="0" applyFont="1" applyFill="1" applyBorder="1" applyAlignment="1" applyProtection="1">
      <alignment horizontal="right" vertical="center" wrapText="1"/>
      <protection hidden="1"/>
    </xf>
    <xf numFmtId="0" fontId="12" fillId="7" borderId="15" xfId="0" applyFont="1" applyFill="1" applyBorder="1" applyAlignment="1" applyProtection="1">
      <alignment horizontal="right" vertical="center" wrapText="1"/>
      <protection hidden="1"/>
    </xf>
    <xf numFmtId="0" fontId="12" fillId="3" borderId="22" xfId="0" applyFont="1" applyFill="1" applyBorder="1" applyAlignment="1" applyProtection="1">
      <alignment horizontal="center" vertical="top"/>
      <protection hidden="1"/>
    </xf>
    <xf numFmtId="0" fontId="12" fillId="3" borderId="23" xfId="0" applyFont="1" applyFill="1" applyBorder="1" applyAlignment="1" applyProtection="1">
      <alignment horizontal="center" vertical="top"/>
      <protection hidden="1"/>
    </xf>
    <xf numFmtId="0" fontId="12" fillId="3" borderId="30" xfId="0" applyFont="1" applyFill="1" applyBorder="1" applyAlignment="1" applyProtection="1">
      <alignment horizontal="center" vertical="top"/>
      <protection hidden="1"/>
    </xf>
    <xf numFmtId="0" fontId="23" fillId="5" borderId="21" xfId="0" applyFont="1" applyFill="1" applyBorder="1" applyAlignment="1" applyProtection="1">
      <alignment horizontal="center" vertical="center" wrapText="1"/>
      <protection hidden="1"/>
    </xf>
    <xf numFmtId="0" fontId="23" fillId="5" borderId="4" xfId="0" applyFont="1" applyFill="1" applyBorder="1" applyAlignment="1" applyProtection="1">
      <alignment horizontal="center" vertical="center" wrapText="1"/>
      <protection hidden="1"/>
    </xf>
    <xf numFmtId="0" fontId="23" fillId="5" borderId="19" xfId="0" applyFont="1" applyFill="1" applyBorder="1" applyAlignment="1" applyProtection="1">
      <alignment horizontal="center" vertical="center" wrapText="1"/>
      <protection hidden="1"/>
    </xf>
    <xf numFmtId="0" fontId="23" fillId="5" borderId="5" xfId="0" applyFont="1" applyFill="1" applyBorder="1" applyAlignment="1" applyProtection="1">
      <alignment horizontal="center" vertical="center" wrapText="1"/>
      <protection hidden="1"/>
    </xf>
    <xf numFmtId="0" fontId="12" fillId="7" borderId="16" xfId="0" applyFont="1" applyFill="1" applyBorder="1" applyAlignment="1" applyProtection="1">
      <alignment horizontal="right" vertical="top" wrapText="1"/>
      <protection hidden="1"/>
    </xf>
    <xf numFmtId="0" fontId="12" fillId="7" borderId="3" xfId="0" applyFont="1" applyFill="1" applyBorder="1" applyAlignment="1" applyProtection="1">
      <alignment horizontal="right" vertical="top" wrapText="1"/>
      <protection hidden="1"/>
    </xf>
    <xf numFmtId="0" fontId="12" fillId="7" borderId="15" xfId="0" applyFont="1" applyFill="1" applyBorder="1" applyAlignment="1" applyProtection="1">
      <alignment horizontal="right" vertical="top" wrapText="1"/>
      <protection hidden="1"/>
    </xf>
    <xf numFmtId="0" fontId="12" fillId="0" borderId="16" xfId="0" applyFont="1" applyFill="1" applyBorder="1" applyAlignment="1" applyProtection="1">
      <alignment horizontal="center" vertical="top" wrapText="1"/>
      <protection hidden="1"/>
    </xf>
    <xf numFmtId="0" fontId="12" fillId="0" borderId="3" xfId="0" applyFont="1" applyFill="1" applyBorder="1" applyAlignment="1" applyProtection="1">
      <alignment horizontal="center" vertical="top" wrapText="1"/>
      <protection hidden="1"/>
    </xf>
    <xf numFmtId="0" fontId="12" fillId="0" borderId="15" xfId="0" applyFont="1" applyFill="1" applyBorder="1" applyAlignment="1" applyProtection="1">
      <alignment horizontal="center" vertical="top" wrapText="1"/>
      <protection hidden="1"/>
    </xf>
    <xf numFmtId="0" fontId="18" fillId="5" borderId="16" xfId="0" applyFont="1" applyFill="1" applyBorder="1" applyAlignment="1" applyProtection="1">
      <alignment horizontal="left"/>
      <protection hidden="1"/>
    </xf>
    <xf numFmtId="0" fontId="18" fillId="5" borderId="3" xfId="0" applyFont="1" applyFill="1" applyBorder="1" applyAlignment="1" applyProtection="1">
      <alignment horizontal="left"/>
      <protection hidden="1"/>
    </xf>
    <xf numFmtId="0" fontId="12" fillId="10" borderId="16" xfId="0" applyFont="1" applyFill="1" applyBorder="1" applyAlignment="1" applyProtection="1">
      <alignment horizontal="left" vertical="top" wrapText="1"/>
      <protection hidden="1"/>
    </xf>
    <xf numFmtId="0" fontId="12" fillId="10" borderId="3" xfId="0" applyFont="1" applyFill="1" applyBorder="1" applyAlignment="1" applyProtection="1">
      <alignment horizontal="left" vertical="top" wrapText="1"/>
      <protection hidden="1"/>
    </xf>
    <xf numFmtId="0" fontId="12" fillId="10" borderId="15" xfId="0" applyFont="1" applyFill="1" applyBorder="1" applyAlignment="1" applyProtection="1">
      <alignment horizontal="left" vertical="top" wrapText="1"/>
      <protection hidden="1"/>
    </xf>
    <xf numFmtId="0" fontId="12" fillId="8" borderId="16" xfId="0" applyFont="1" applyFill="1" applyBorder="1" applyAlignment="1" applyProtection="1">
      <alignment horizontal="center" vertical="top" wrapText="1"/>
      <protection locked="0"/>
    </xf>
    <xf numFmtId="0" fontId="12" fillId="8" borderId="3" xfId="0" applyFont="1" applyFill="1" applyBorder="1" applyAlignment="1" applyProtection="1">
      <alignment horizontal="center" vertical="top" wrapText="1"/>
      <protection locked="0"/>
    </xf>
    <xf numFmtId="0" fontId="12" fillId="8" borderId="15" xfId="0" applyFont="1" applyFill="1" applyBorder="1" applyAlignment="1" applyProtection="1">
      <alignment horizontal="center" vertical="top" wrapText="1"/>
      <protection locked="0"/>
    </xf>
    <xf numFmtId="0" fontId="13" fillId="8" borderId="16" xfId="0" applyFont="1" applyFill="1" applyBorder="1" applyAlignment="1" applyProtection="1">
      <alignment horizontal="left" vertical="top" wrapText="1"/>
      <protection locked="0"/>
    </xf>
    <xf numFmtId="0" fontId="13" fillId="8" borderId="3" xfId="0" applyFont="1" applyFill="1" applyBorder="1" applyAlignment="1" applyProtection="1">
      <alignment horizontal="left" vertical="top" wrapText="1"/>
      <protection locked="0"/>
    </xf>
    <xf numFmtId="0" fontId="13" fillId="8" borderId="15" xfId="0" applyFont="1" applyFill="1" applyBorder="1" applyAlignment="1" applyProtection="1">
      <alignment horizontal="left" vertical="top" wrapText="1"/>
      <protection locked="0"/>
    </xf>
    <xf numFmtId="0" fontId="13" fillId="5" borderId="16" xfId="0" applyNumberFormat="1" applyFont="1" applyFill="1" applyBorder="1" applyAlignment="1" applyProtection="1">
      <alignment horizontal="center" vertical="center"/>
      <protection/>
    </xf>
    <xf numFmtId="0" fontId="13" fillId="5" borderId="15" xfId="0" applyNumberFormat="1" applyFont="1" applyFill="1" applyBorder="1" applyAlignment="1" applyProtection="1">
      <alignment horizontal="center" vertical="center"/>
      <protection/>
    </xf>
    <xf numFmtId="0" fontId="22" fillId="0" borderId="19" xfId="0" applyFont="1" applyFill="1" applyBorder="1" applyAlignment="1" applyProtection="1">
      <alignment horizontal="center" vertical="center" wrapText="1"/>
      <protection hidden="1"/>
    </xf>
    <xf numFmtId="0" fontId="22" fillId="0" borderId="18" xfId="0" applyFont="1" applyFill="1" applyBorder="1" applyAlignment="1" applyProtection="1">
      <alignment horizontal="center" vertical="center" wrapText="1"/>
      <protection hidden="1"/>
    </xf>
    <xf numFmtId="0" fontId="22" fillId="0" borderId="5" xfId="0" applyFont="1" applyFill="1" applyBorder="1" applyAlignment="1" applyProtection="1">
      <alignment horizontal="center" vertical="center" wrapText="1"/>
      <protection hidden="1"/>
    </xf>
    <xf numFmtId="0" fontId="18" fillId="5" borderId="3" xfId="0" applyFont="1" applyFill="1" applyBorder="1" applyAlignment="1" applyProtection="1">
      <alignment horizontal="center" vertical="center" wrapText="1"/>
      <protection hidden="1"/>
    </xf>
    <xf numFmtId="0" fontId="31" fillId="5" borderId="13" xfId="0" applyFont="1" applyFill="1" applyBorder="1" applyAlignment="1" applyProtection="1">
      <alignment horizontal="center" vertical="center" wrapText="1"/>
      <protection hidden="1"/>
    </xf>
    <xf numFmtId="0" fontId="31" fillId="5" borderId="12" xfId="0" applyFont="1" applyFill="1" applyBorder="1" applyAlignment="1" applyProtection="1">
      <alignment horizontal="center" vertical="center" wrapText="1"/>
      <protection hidden="1"/>
    </xf>
    <xf numFmtId="0" fontId="12" fillId="11" borderId="16" xfId="0" applyFont="1" applyFill="1" applyBorder="1" applyAlignment="1" applyProtection="1">
      <alignment horizontal="center"/>
      <protection hidden="1"/>
    </xf>
    <xf numFmtId="0" fontId="12" fillId="11" borderId="15" xfId="0" applyFont="1" applyFill="1" applyBorder="1" applyAlignment="1" applyProtection="1">
      <alignment horizontal="center"/>
      <protection hidden="1"/>
    </xf>
    <xf numFmtId="164" fontId="13" fillId="7" borderId="16" xfId="0" applyNumberFormat="1" applyFont="1" applyFill="1" applyBorder="1" applyAlignment="1" applyProtection="1">
      <alignment horizontal="center" vertical="center"/>
      <protection hidden="1"/>
    </xf>
    <xf numFmtId="164" fontId="13" fillId="7" borderId="15" xfId="0" applyNumberFormat="1" applyFont="1" applyFill="1" applyBorder="1" applyAlignment="1" applyProtection="1">
      <alignment horizontal="center" vertical="center"/>
      <protection hidden="1"/>
    </xf>
    <xf numFmtId="0" fontId="12" fillId="3" borderId="22" xfId="0" applyFont="1" applyFill="1" applyBorder="1" applyAlignment="1" applyProtection="1">
      <alignment horizontal="center"/>
      <protection hidden="1"/>
    </xf>
    <xf numFmtId="0" fontId="12" fillId="3" borderId="23" xfId="0" applyFont="1" applyFill="1" applyBorder="1" applyAlignment="1" applyProtection="1">
      <alignment horizontal="center"/>
      <protection hidden="1"/>
    </xf>
    <xf numFmtId="0" fontId="12" fillId="3" borderId="30" xfId="0" applyFont="1" applyFill="1" applyBorder="1" applyAlignment="1" applyProtection="1">
      <alignment horizontal="center"/>
      <protection hidden="1"/>
    </xf>
    <xf numFmtId="0" fontId="18" fillId="6" borderId="3" xfId="0" applyFont="1" applyFill="1" applyBorder="1" applyAlignment="1" applyProtection="1">
      <alignment horizontal="center"/>
      <protection hidden="1"/>
    </xf>
    <xf numFmtId="0" fontId="18" fillId="6" borderId="15" xfId="0" applyFont="1" applyFill="1" applyBorder="1" applyAlignment="1" applyProtection="1">
      <alignment horizontal="center"/>
      <protection hidden="1"/>
    </xf>
    <xf numFmtId="0" fontId="17" fillId="6" borderId="16" xfId="0" applyFont="1" applyFill="1" applyBorder="1" applyAlignment="1" applyProtection="1">
      <alignment horizontal="center" vertical="center" wrapText="1"/>
      <protection hidden="1"/>
    </xf>
    <xf numFmtId="0" fontId="17" fillId="6" borderId="3" xfId="0" applyFont="1" applyFill="1" applyBorder="1" applyAlignment="1" applyProtection="1">
      <alignment horizontal="center" vertical="center" wrapText="1"/>
      <protection hidden="1"/>
    </xf>
    <xf numFmtId="0" fontId="16" fillId="3" borderId="17" xfId="0" applyFont="1" applyFill="1" applyBorder="1" applyAlignment="1" applyProtection="1">
      <alignment horizontal="left" vertical="top"/>
      <protection hidden="1"/>
    </xf>
    <xf numFmtId="0" fontId="16" fillId="3" borderId="18" xfId="0" applyFont="1" applyFill="1" applyBorder="1" applyAlignment="1" applyProtection="1">
      <alignment horizontal="left" vertical="top"/>
      <protection hidden="1"/>
    </xf>
    <xf numFmtId="0" fontId="18" fillId="0" borderId="24" xfId="0" applyFont="1" applyFill="1" applyBorder="1" applyAlignment="1" applyProtection="1">
      <alignment horizontal="center"/>
      <protection hidden="1"/>
    </xf>
    <xf numFmtId="0" fontId="18" fillId="0" borderId="25" xfId="0" applyFont="1" applyFill="1" applyBorder="1" applyAlignment="1" applyProtection="1">
      <alignment horizontal="center"/>
      <protection hidden="1"/>
    </xf>
    <xf numFmtId="0" fontId="18" fillId="0" borderId="26" xfId="0" applyFont="1" applyFill="1" applyBorder="1" applyAlignment="1" applyProtection="1">
      <alignment horizontal="center"/>
      <protection hidden="1"/>
    </xf>
    <xf numFmtId="0" fontId="28" fillId="3" borderId="21" xfId="0" applyFont="1" applyFill="1" applyBorder="1" applyAlignment="1" applyProtection="1">
      <alignment horizontal="left" vertical="top"/>
      <protection hidden="1"/>
    </xf>
    <xf numFmtId="0" fontId="0" fillId="0" borderId="17" xfId="0" applyBorder="1"/>
    <xf numFmtId="0" fontId="0" fillId="0" borderId="19" xfId="0" applyBorder="1"/>
    <xf numFmtId="0" fontId="0" fillId="0" borderId="18" xfId="0" applyBorder="1"/>
    <xf numFmtId="0" fontId="31" fillId="8" borderId="16" xfId="0" applyFont="1" applyFill="1" applyBorder="1" applyAlignment="1" applyProtection="1">
      <alignment horizontal="left" vertical="top" wrapText="1"/>
      <protection locked="0"/>
    </xf>
    <xf numFmtId="0" fontId="31" fillId="8" borderId="3" xfId="0" applyFont="1" applyFill="1" applyBorder="1" applyAlignment="1" applyProtection="1">
      <alignment horizontal="left" vertical="top" wrapText="1"/>
      <protection locked="0"/>
    </xf>
    <xf numFmtId="0" fontId="31" fillId="8" borderId="15" xfId="0" applyFont="1" applyFill="1" applyBorder="1" applyAlignment="1" applyProtection="1">
      <alignment horizontal="left" vertical="top" wrapText="1"/>
      <protection locked="0"/>
    </xf>
    <xf numFmtId="0" fontId="31" fillId="8" borderId="16" xfId="0" applyFont="1" applyFill="1" applyBorder="1" applyAlignment="1" applyProtection="1">
      <alignment horizontal="center" vertical="top" wrapText="1"/>
      <protection locked="0"/>
    </xf>
    <xf numFmtId="0" fontId="31" fillId="8" borderId="3" xfId="0" applyFont="1" applyFill="1" applyBorder="1" applyAlignment="1" applyProtection="1">
      <alignment horizontal="center" vertical="top" wrapText="1"/>
      <protection locked="0"/>
    </xf>
    <xf numFmtId="0" fontId="31" fillId="8" borderId="15" xfId="0" applyFont="1" applyFill="1" applyBorder="1" applyAlignment="1" applyProtection="1">
      <alignment horizontal="center" vertical="top" wrapText="1"/>
      <protection locked="0"/>
    </xf>
    <xf numFmtId="0" fontId="12" fillId="0" borderId="11" xfId="0" applyFont="1" applyFill="1" applyBorder="1" applyAlignment="1" applyProtection="1">
      <alignment horizontal="center"/>
      <protection hidden="1"/>
    </xf>
    <xf numFmtId="0" fontId="12" fillId="3" borderId="22" xfId="0" applyFont="1" applyFill="1" applyBorder="1" applyAlignment="1" applyProtection="1">
      <alignment horizontal="center" wrapText="1"/>
      <protection hidden="1"/>
    </xf>
    <xf numFmtId="0" fontId="12" fillId="3" borderId="23" xfId="0" applyFont="1" applyFill="1" applyBorder="1" applyAlignment="1" applyProtection="1">
      <alignment horizontal="center" wrapText="1"/>
      <protection hidden="1"/>
    </xf>
    <xf numFmtId="0" fontId="12" fillId="3" borderId="30" xfId="0" applyFont="1" applyFill="1" applyBorder="1" applyAlignment="1" applyProtection="1">
      <alignment horizontal="center" wrapText="1"/>
      <protection hidden="1"/>
    </xf>
    <xf numFmtId="0" fontId="18" fillId="2" borderId="8" xfId="0" applyFont="1" applyFill="1" applyBorder="1" applyAlignment="1" applyProtection="1">
      <alignment horizontal="center"/>
      <protection hidden="1"/>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22" fillId="11" borderId="16" xfId="0" applyFont="1" applyFill="1" applyBorder="1" applyAlignment="1" applyProtection="1">
      <alignment horizontal="center" wrapText="1"/>
      <protection hidden="1"/>
    </xf>
    <xf numFmtId="0" fontId="22" fillId="11" borderId="15" xfId="0" applyFont="1" applyFill="1" applyBorder="1" applyAlignment="1" applyProtection="1">
      <alignment horizontal="center" wrapText="1"/>
      <protection hidden="1"/>
    </xf>
    <xf numFmtId="0" fontId="22" fillId="11" borderId="16" xfId="0" applyFont="1" applyFill="1" applyBorder="1" applyAlignment="1" applyProtection="1">
      <alignment horizontal="center" vertical="center" wrapText="1"/>
      <protection hidden="1"/>
    </xf>
    <xf numFmtId="0" fontId="22" fillId="11" borderId="15" xfId="0" applyFont="1" applyFill="1" applyBorder="1" applyAlignment="1" applyProtection="1">
      <alignment horizontal="center" vertical="center" wrapText="1"/>
      <protection hidden="1"/>
    </xf>
    <xf numFmtId="165" fontId="13" fillId="5" borderId="1" xfId="0" applyNumberFormat="1" applyFont="1" applyFill="1" applyBorder="1" applyAlignment="1" applyProtection="1">
      <alignment horizontal="center" vertical="center"/>
      <protection/>
    </xf>
    <xf numFmtId="0" fontId="13" fillId="3" borderId="11" xfId="0" applyFont="1" applyFill="1" applyBorder="1" applyAlignment="1">
      <alignment horizontal="left" vertical="center" wrapText="1"/>
    </xf>
    <xf numFmtId="0" fontId="13" fillId="3" borderId="0" xfId="0" applyFont="1" applyFill="1" applyBorder="1" applyAlignment="1">
      <alignment horizontal="left" vertical="center" wrapText="1"/>
    </xf>
    <xf numFmtId="0" fontId="13" fillId="3" borderId="10" xfId="0" applyFont="1" applyFill="1" applyBorder="1" applyAlignment="1">
      <alignment horizontal="left" vertical="center" wrapText="1"/>
    </xf>
    <xf numFmtId="3" fontId="13" fillId="0" borderId="1" xfId="0" applyNumberFormat="1" applyFont="1" applyBorder="1" applyAlignment="1" applyProtection="1">
      <alignment horizontal="left" vertical="center"/>
      <protection/>
    </xf>
    <xf numFmtId="0" fontId="18" fillId="5" borderId="1" xfId="0" applyFont="1" applyFill="1" applyBorder="1" applyAlignment="1" applyProtection="1">
      <alignment horizontal="center" vertical="center"/>
      <protection hidden="1"/>
    </xf>
    <xf numFmtId="0" fontId="18" fillId="5" borderId="1" xfId="0" applyFont="1" applyFill="1" applyBorder="1" applyAlignment="1" applyProtection="1">
      <alignment horizontal="center" vertical="center" wrapText="1"/>
      <protection hidden="1"/>
    </xf>
    <xf numFmtId="0" fontId="23" fillId="5" borderId="1" xfId="0" applyFont="1" applyFill="1" applyBorder="1" applyAlignment="1" applyProtection="1">
      <alignment horizontal="center" vertical="center" wrapText="1"/>
      <protection hidden="1"/>
    </xf>
    <xf numFmtId="0" fontId="13" fillId="0" borderId="1" xfId="0" applyFont="1" applyBorder="1" applyAlignment="1" applyProtection="1">
      <alignment horizontal="center" vertical="center"/>
      <protection locked="0"/>
    </xf>
    <xf numFmtId="165" fontId="13" fillId="0" borderId="1" xfId="0" applyNumberFormat="1" applyFont="1" applyBorder="1" applyAlignment="1" applyProtection="1">
      <alignment horizontal="center" vertical="center"/>
      <protection locked="0"/>
    </xf>
    <xf numFmtId="0" fontId="13" fillId="0" borderId="1" xfId="0" applyFont="1" applyBorder="1" applyAlignment="1" applyProtection="1">
      <alignment horizontal="left" vertical="center" wrapText="1"/>
      <protection locked="0"/>
    </xf>
    <xf numFmtId="0" fontId="13" fillId="0" borderId="3" xfId="0" applyNumberFormat="1" applyFont="1" applyBorder="1" applyAlignment="1" applyProtection="1">
      <alignment horizontal="center" vertical="center"/>
      <protection locked="0"/>
    </xf>
    <xf numFmtId="0" fontId="13" fillId="0" borderId="1" xfId="0" applyFont="1" applyBorder="1" applyAlignment="1" applyProtection="1">
      <alignment horizontal="left" vertical="center" wrapText="1"/>
      <protection/>
    </xf>
    <xf numFmtId="0" fontId="13" fillId="0" borderId="16" xfId="0" applyNumberFormat="1" applyFont="1" applyBorder="1" applyAlignment="1" applyProtection="1">
      <alignment horizontal="center" vertical="center"/>
      <protection/>
    </xf>
    <xf numFmtId="0" fontId="13" fillId="0" borderId="3" xfId="0" applyNumberFormat="1" applyFont="1" applyBorder="1" applyAlignment="1" applyProtection="1">
      <alignment horizontal="center" vertical="center"/>
      <protection/>
    </xf>
    <xf numFmtId="0" fontId="12" fillId="3" borderId="20" xfId="0" applyFont="1" applyFill="1" applyBorder="1" applyAlignment="1" applyProtection="1">
      <alignment horizontal="center"/>
      <protection hidden="1"/>
    </xf>
    <xf numFmtId="0" fontId="22" fillId="3" borderId="12" xfId="0" applyFont="1" applyFill="1" applyBorder="1" applyAlignment="1" applyProtection="1">
      <alignment horizontal="center" vertical="center" wrapText="1"/>
      <protection hidden="1"/>
    </xf>
    <xf numFmtId="0" fontId="28" fillId="3" borderId="19" xfId="0" applyFont="1" applyFill="1" applyBorder="1" applyAlignment="1" applyProtection="1">
      <alignment horizontal="left" vertical="top"/>
      <protection hidden="1"/>
    </xf>
    <xf numFmtId="0" fontId="0" fillId="5" borderId="1" xfId="0" applyFill="1" applyBorder="1" applyAlignment="1" applyProtection="1">
      <alignment horizontal="center"/>
      <protection hidden="1"/>
    </xf>
    <xf numFmtId="10" fontId="13" fillId="0" borderId="1" xfId="0" applyNumberFormat="1" applyFont="1" applyBorder="1" applyAlignment="1" applyProtection="1">
      <alignment horizontal="center" vertical="center"/>
      <protection locked="0"/>
    </xf>
    <xf numFmtId="165" fontId="13" fillId="0" borderId="1" xfId="0" applyNumberFormat="1" applyFont="1" applyBorder="1" applyAlignment="1" applyProtection="1">
      <alignment horizontal="center" vertical="center"/>
      <protection/>
    </xf>
    <xf numFmtId="0" fontId="13" fillId="0" borderId="1" xfId="0" applyNumberFormat="1" applyFont="1" applyBorder="1" applyAlignment="1" applyProtection="1">
      <alignment horizontal="center" vertical="center"/>
      <protection/>
    </xf>
    <xf numFmtId="3" fontId="13" fillId="0" borderId="16" xfId="0" applyNumberFormat="1" applyFont="1" applyBorder="1" applyAlignment="1" applyProtection="1">
      <alignment horizontal="center" vertical="center"/>
      <protection locked="0"/>
    </xf>
    <xf numFmtId="3" fontId="13" fillId="0" borderId="15" xfId="0" applyNumberFormat="1" applyFont="1" applyBorder="1" applyAlignment="1" applyProtection="1">
      <alignment horizontal="center" vertical="center"/>
      <protection locked="0"/>
    </xf>
    <xf numFmtId="0" fontId="12" fillId="3" borderId="11" xfId="0" applyFont="1" applyFill="1" applyBorder="1" applyAlignment="1" applyProtection="1">
      <alignment horizontal="center" vertical="top"/>
      <protection hidden="1"/>
    </xf>
    <xf numFmtId="0" fontId="12" fillId="3" borderId="0" xfId="0" applyFont="1" applyFill="1" applyBorder="1" applyAlignment="1" applyProtection="1">
      <alignment horizontal="center" vertical="top"/>
      <protection hidden="1"/>
    </xf>
    <xf numFmtId="0" fontId="12" fillId="3" borderId="10" xfId="0" applyFont="1" applyFill="1" applyBorder="1" applyAlignment="1" applyProtection="1">
      <alignment horizontal="center" vertical="top"/>
      <protection hidden="1"/>
    </xf>
    <xf numFmtId="0" fontId="13" fillId="0" borderId="16" xfId="0" applyFont="1" applyBorder="1" applyAlignment="1" applyProtection="1">
      <alignment horizontal="left" vertical="center" wrapText="1"/>
      <protection/>
    </xf>
    <xf numFmtId="0" fontId="13" fillId="0" borderId="15" xfId="0" applyFont="1" applyBorder="1" applyAlignment="1" applyProtection="1">
      <alignment horizontal="left" vertical="center" wrapText="1"/>
      <protection/>
    </xf>
    <xf numFmtId="0" fontId="13" fillId="0" borderId="1" xfId="0" applyFont="1" applyBorder="1" applyAlignment="1" applyProtection="1">
      <alignment horizontal="center" vertical="center"/>
      <protection/>
    </xf>
    <xf numFmtId="164" fontId="13" fillId="0" borderId="1" xfId="0" applyNumberFormat="1" applyFont="1" applyBorder="1" applyAlignment="1" applyProtection="1">
      <alignment horizontal="center" vertical="center"/>
      <protection locked="0"/>
    </xf>
    <xf numFmtId="164" fontId="13" fillId="0" borderId="1" xfId="0" applyNumberFormat="1" applyFont="1" applyBorder="1" applyAlignment="1" applyProtection="1">
      <alignment horizontal="center" vertical="center"/>
      <protection/>
    </xf>
    <xf numFmtId="0" fontId="0" fillId="5" borderId="21" xfId="0" applyFill="1" applyBorder="1" applyAlignment="1" applyProtection="1">
      <alignment horizontal="left"/>
      <protection hidden="1"/>
    </xf>
    <xf numFmtId="0" fontId="0" fillId="5" borderId="17" xfId="0" applyFill="1" applyBorder="1" applyAlignment="1" applyProtection="1">
      <alignment horizontal="left"/>
      <protection hidden="1"/>
    </xf>
    <xf numFmtId="0" fontId="0" fillId="5" borderId="4" xfId="0" applyFill="1" applyBorder="1" applyAlignment="1" applyProtection="1">
      <alignment horizontal="left"/>
      <protection hidden="1"/>
    </xf>
    <xf numFmtId="0" fontId="0" fillId="5" borderId="19" xfId="0" applyFill="1" applyBorder="1" applyAlignment="1" applyProtection="1">
      <alignment horizontal="left"/>
      <protection hidden="1"/>
    </xf>
    <xf numFmtId="0" fontId="0" fillId="5" borderId="18" xfId="0" applyFill="1" applyBorder="1" applyAlignment="1" applyProtection="1">
      <alignment horizontal="left"/>
      <protection hidden="1"/>
    </xf>
    <xf numFmtId="0" fontId="0" fillId="5" borderId="5" xfId="0" applyFill="1" applyBorder="1" applyAlignment="1" applyProtection="1">
      <alignment horizontal="left"/>
      <protection hidden="1"/>
    </xf>
    <xf numFmtId="0" fontId="13" fillId="0" borderId="16" xfId="0" applyFont="1" applyBorder="1" applyAlignment="1" applyProtection="1">
      <alignment horizontal="center" vertical="center"/>
      <protection hidden="1"/>
    </xf>
    <xf numFmtId="0" fontId="13" fillId="0" borderId="3" xfId="0" applyFont="1" applyBorder="1" applyAlignment="1" applyProtection="1">
      <alignment horizontal="center" vertical="center"/>
      <protection hidden="1"/>
    </xf>
    <xf numFmtId="0" fontId="13" fillId="0" borderId="15" xfId="0" applyFont="1" applyBorder="1" applyAlignment="1" applyProtection="1">
      <alignment horizontal="center" vertical="center"/>
      <protection hidden="1"/>
    </xf>
    <xf numFmtId="0" fontId="22" fillId="3" borderId="11" xfId="0" applyFont="1" applyFill="1" applyBorder="1" applyAlignment="1" applyProtection="1">
      <alignment horizontal="center" vertical="center" wrapText="1"/>
      <protection hidden="1"/>
    </xf>
    <xf numFmtId="0" fontId="22" fillId="3" borderId="0" xfId="0" applyFont="1" applyFill="1" applyBorder="1" applyAlignment="1" applyProtection="1">
      <alignment horizontal="center" vertical="center" wrapText="1"/>
      <protection hidden="1"/>
    </xf>
    <xf numFmtId="0" fontId="22" fillId="3" borderId="10" xfId="0" applyFont="1" applyFill="1" applyBorder="1" applyAlignment="1" applyProtection="1">
      <alignment horizontal="center" vertical="center" wrapText="1"/>
      <protection hidden="1"/>
    </xf>
    <xf numFmtId="0" fontId="13" fillId="0" borderId="1" xfId="0" applyFont="1" applyBorder="1" applyAlignment="1" applyProtection="1">
      <alignment horizontal="center" vertical="center"/>
      <protection hidden="1"/>
    </xf>
    <xf numFmtId="165" fontId="13" fillId="0" borderId="1" xfId="0" applyNumberFormat="1" applyFont="1" applyBorder="1" applyAlignment="1" applyProtection="1">
      <alignment horizontal="center" vertical="center"/>
      <protection hidden="1"/>
    </xf>
    <xf numFmtId="0" fontId="13" fillId="0" borderId="3" xfId="0" applyFont="1" applyBorder="1" applyAlignment="1" applyProtection="1">
      <alignment horizontal="left" vertical="center" wrapText="1"/>
      <protection/>
    </xf>
    <xf numFmtId="0" fontId="0" fillId="0" borderId="1" xfId="0" applyBorder="1"/>
    <xf numFmtId="0" fontId="13" fillId="0" borderId="16" xfId="0" applyFont="1" applyBorder="1" applyAlignment="1" applyProtection="1">
      <alignment horizontal="left" vertical="center" wrapText="1"/>
      <protection locked="0"/>
    </xf>
    <xf numFmtId="0" fontId="13" fillId="0" borderId="3" xfId="0" applyFont="1" applyBorder="1" applyAlignment="1" applyProtection="1">
      <alignment horizontal="left" vertical="center" wrapText="1"/>
      <protection locked="0"/>
    </xf>
    <xf numFmtId="0" fontId="13" fillId="0" borderId="15" xfId="0" applyFont="1" applyBorder="1" applyAlignment="1" applyProtection="1">
      <alignment horizontal="left" vertical="center" wrapText="1"/>
      <protection locked="0"/>
    </xf>
    <xf numFmtId="0" fontId="13" fillId="0" borderId="1" xfId="0" applyNumberFormat="1" applyFont="1" applyBorder="1" applyAlignment="1" applyProtection="1">
      <alignment horizontal="center" vertical="center"/>
      <protection hidden="1" locked="0"/>
    </xf>
    <xf numFmtId="0" fontId="13" fillId="0" borderId="16" xfId="0" applyFont="1" applyBorder="1" applyAlignment="1" applyProtection="1">
      <alignment horizontal="left" vertical="center" wrapText="1"/>
      <protection hidden="1"/>
    </xf>
    <xf numFmtId="0" fontId="13" fillId="0" borderId="15" xfId="0" applyFont="1" applyBorder="1" applyAlignment="1" applyProtection="1">
      <alignment horizontal="left" vertical="center" wrapText="1"/>
      <protection hidden="1"/>
    </xf>
    <xf numFmtId="0" fontId="13" fillId="0" borderId="1" xfId="0" applyNumberFormat="1" applyFont="1" applyBorder="1" applyAlignment="1" applyProtection="1">
      <alignment horizontal="center" vertical="center"/>
      <protection hidden="1"/>
    </xf>
    <xf numFmtId="0" fontId="13" fillId="0" borderId="21" xfId="0" applyFont="1" applyBorder="1" applyAlignment="1" applyProtection="1">
      <alignment horizontal="left" vertical="center" wrapText="1"/>
      <protection/>
    </xf>
    <xf numFmtId="0" fontId="13" fillId="0" borderId="17" xfId="0" applyFont="1" applyBorder="1" applyAlignment="1" applyProtection="1">
      <alignment horizontal="left" vertical="center" wrapText="1"/>
      <protection/>
    </xf>
    <xf numFmtId="0" fontId="13" fillId="0" borderId="4" xfId="0" applyFont="1" applyBorder="1" applyAlignment="1" applyProtection="1">
      <alignment horizontal="left" vertical="center" wrapText="1"/>
      <protection/>
    </xf>
    <xf numFmtId="0" fontId="0" fillId="0" borderId="21" xfId="0" applyBorder="1" applyAlignment="1" applyProtection="1">
      <alignment horizontal="left" vertical="top" wrapText="1"/>
      <protection hidden="1"/>
    </xf>
    <xf numFmtId="0" fontId="0" fillId="0" borderId="17" xfId="0" applyBorder="1" applyAlignment="1" applyProtection="1">
      <alignment horizontal="left" vertical="top" wrapText="1"/>
      <protection hidden="1"/>
    </xf>
    <xf numFmtId="0" fontId="0" fillId="0" borderId="4" xfId="0" applyBorder="1" applyAlignment="1" applyProtection="1">
      <alignment horizontal="left" vertical="top" wrapText="1"/>
      <protection hidden="1"/>
    </xf>
    <xf numFmtId="0" fontId="0" fillId="0" borderId="19" xfId="0" applyBorder="1" applyAlignment="1" applyProtection="1">
      <alignment horizontal="left" vertical="top" wrapText="1"/>
      <protection hidden="1"/>
    </xf>
    <xf numFmtId="0" fontId="0" fillId="0" borderId="18" xfId="0" applyBorder="1" applyAlignment="1" applyProtection="1">
      <alignment horizontal="left" vertical="top" wrapText="1"/>
      <protection hidden="1"/>
    </xf>
    <xf numFmtId="0" fontId="0" fillId="0" borderId="5" xfId="0" applyBorder="1" applyAlignment="1" applyProtection="1">
      <alignment horizontal="left" vertical="top" wrapText="1"/>
      <protection hidden="1"/>
    </xf>
    <xf numFmtId="0" fontId="18" fillId="2" borderId="7" xfId="0" applyFont="1" applyFill="1" applyBorder="1" applyAlignment="1" applyProtection="1">
      <alignment/>
      <protection hidden="1"/>
    </xf>
    <xf numFmtId="0" fontId="18" fillId="2" borderId="8" xfId="0" applyFont="1" applyFill="1" applyBorder="1" applyAlignment="1" applyProtection="1">
      <alignment/>
      <protection hidden="1"/>
    </xf>
    <xf numFmtId="0" fontId="13" fillId="8" borderId="0" xfId="0" applyFont="1" applyFill="1" applyBorder="1" applyAlignment="1" applyProtection="1">
      <alignment horizontal="left" vertical="top" wrapText="1"/>
      <protection locked="0"/>
    </xf>
    <xf numFmtId="0" fontId="12" fillId="10" borderId="1" xfId="0" applyFont="1" applyFill="1" applyBorder="1" applyAlignment="1" applyProtection="1">
      <alignment horizontal="left" vertical="top" wrapText="1"/>
      <protection hidden="1"/>
    </xf>
    <xf numFmtId="0" fontId="12" fillId="8" borderId="1" xfId="0" applyFont="1" applyFill="1" applyBorder="1" applyAlignment="1" applyProtection="1">
      <alignment horizontal="center" vertical="top" wrapText="1"/>
      <protection hidden="1" locked="0"/>
    </xf>
    <xf numFmtId="0" fontId="31" fillId="8" borderId="16" xfId="0" applyFont="1" applyFill="1" applyBorder="1" applyAlignment="1" applyProtection="1">
      <alignment horizontal="center" vertical="top" wrapText="1"/>
      <protection hidden="1" locked="0"/>
    </xf>
    <xf numFmtId="0" fontId="31" fillId="8" borderId="15" xfId="0" applyFont="1" applyFill="1" applyBorder="1" applyAlignment="1" applyProtection="1">
      <alignment horizontal="center" vertical="top" wrapText="1"/>
      <protection hidden="1" locked="0"/>
    </xf>
    <xf numFmtId="0" fontId="13" fillId="8" borderId="1" xfId="0" applyFont="1" applyFill="1" applyBorder="1" applyAlignment="1" applyProtection="1">
      <alignment horizontal="left" vertical="top" wrapText="1"/>
      <protection locked="0"/>
    </xf>
    <xf numFmtId="0" fontId="13" fillId="8" borderId="16" xfId="0" applyFont="1" applyFill="1" applyBorder="1" applyAlignment="1" applyProtection="1">
      <alignment horizontal="center" vertical="top" wrapText="1"/>
      <protection hidden="1" locked="0"/>
    </xf>
    <xf numFmtId="0" fontId="13" fillId="8" borderId="3" xfId="0" applyFont="1" applyFill="1" applyBorder="1" applyAlignment="1" applyProtection="1">
      <alignment horizontal="center" vertical="top" wrapText="1"/>
      <protection hidden="1" locked="0"/>
    </xf>
    <xf numFmtId="0" fontId="13" fillId="8" borderId="15" xfId="0" applyFont="1" applyFill="1" applyBorder="1" applyAlignment="1" applyProtection="1">
      <alignment horizontal="center" vertical="top" wrapText="1"/>
      <protection hidden="1" locked="0"/>
    </xf>
    <xf numFmtId="0" fontId="31" fillId="8" borderId="3" xfId="0" applyFont="1" applyFill="1" applyBorder="1" applyAlignment="1" applyProtection="1">
      <alignment horizontal="center" vertical="top" wrapText="1"/>
      <protection hidden="1" locked="0"/>
    </xf>
    <xf numFmtId="0" fontId="13" fillId="0" borderId="1" xfId="0" applyFont="1" applyBorder="1" applyAlignment="1" applyProtection="1">
      <alignment horizontal="center" vertical="center"/>
      <protection hidden="1" locked="0"/>
    </xf>
    <xf numFmtId="165" fontId="13" fillId="0" borderId="1" xfId="0" applyNumberFormat="1" applyFont="1" applyBorder="1" applyAlignment="1" applyProtection="1">
      <alignment horizontal="center" vertical="center"/>
      <protection hidden="1" locked="0"/>
    </xf>
    <xf numFmtId="0" fontId="13" fillId="0" borderId="16" xfId="0" applyFont="1" applyBorder="1" applyAlignment="1" applyProtection="1">
      <alignment horizontal="left" vertical="top"/>
      <protection hidden="1"/>
    </xf>
    <xf numFmtId="0" fontId="13" fillId="0" borderId="15" xfId="0" applyFont="1" applyBorder="1" applyAlignment="1" applyProtection="1">
      <alignment horizontal="left" vertical="top"/>
      <protection hidden="1"/>
    </xf>
    <xf numFmtId="0" fontId="13" fillId="0" borderId="16" xfId="0" applyFont="1" applyBorder="1" applyAlignment="1" applyProtection="1">
      <alignment horizontal="center" vertical="center"/>
      <protection hidden="1" locked="0"/>
    </xf>
    <xf numFmtId="0" fontId="13" fillId="0" borderId="3" xfId="0" applyFont="1" applyBorder="1" applyAlignment="1" applyProtection="1">
      <alignment horizontal="center" vertical="center"/>
      <protection hidden="1" locked="0"/>
    </xf>
    <xf numFmtId="0" fontId="13" fillId="0" borderId="15" xfId="0" applyFont="1" applyBorder="1" applyAlignment="1" applyProtection="1">
      <alignment horizontal="center" vertical="center"/>
      <protection hidden="1" locked="0"/>
    </xf>
    <xf numFmtId="0" fontId="0" fillId="0" borderId="21" xfId="0" applyBorder="1" applyAlignment="1" applyProtection="1">
      <alignment horizontal="left" vertical="top" wrapText="1"/>
      <protection hidden="1" locked="0"/>
    </xf>
    <xf numFmtId="0" fontId="0" fillId="0" borderId="17" xfId="0" applyBorder="1" applyAlignment="1" applyProtection="1">
      <alignment horizontal="left" vertical="top" wrapText="1"/>
      <protection hidden="1" locked="0"/>
    </xf>
    <xf numFmtId="0" fontId="0" fillId="0" borderId="4" xfId="0" applyBorder="1" applyAlignment="1" applyProtection="1">
      <alignment horizontal="left" vertical="top" wrapText="1"/>
      <protection hidden="1" locked="0"/>
    </xf>
    <xf numFmtId="0" fontId="0" fillId="0" borderId="19" xfId="0" applyBorder="1" applyAlignment="1" applyProtection="1">
      <alignment horizontal="left" vertical="top" wrapText="1"/>
      <protection hidden="1" locked="0"/>
    </xf>
    <xf numFmtId="0" fontId="0" fillId="0" borderId="18" xfId="0" applyBorder="1" applyAlignment="1" applyProtection="1">
      <alignment horizontal="left" vertical="top" wrapText="1"/>
      <protection hidden="1" locked="0"/>
    </xf>
    <xf numFmtId="0" fontId="0" fillId="0" borderId="5" xfId="0" applyBorder="1" applyAlignment="1" applyProtection="1">
      <alignment horizontal="left" vertical="top" wrapText="1"/>
      <protection hidden="1" locked="0"/>
    </xf>
    <xf numFmtId="0" fontId="14" fillId="2" borderId="8" xfId="0" applyFont="1" applyFill="1" applyBorder="1" applyAlignment="1" applyProtection="1">
      <alignment wrapText="1"/>
      <protection hidden="1"/>
    </xf>
    <xf numFmtId="0" fontId="14" fillId="2" borderId="9" xfId="0" applyFont="1" applyFill="1" applyBorder="1" applyAlignment="1" applyProtection="1">
      <alignment wrapText="1"/>
      <protection hidden="1"/>
    </xf>
    <xf numFmtId="0" fontId="18" fillId="2" borderId="8" xfId="0" applyFont="1" applyFill="1" applyBorder="1" applyAlignment="1" applyProtection="1">
      <alignment wrapText="1"/>
      <protection hidden="1"/>
    </xf>
    <xf numFmtId="0" fontId="18" fillId="2" borderId="9" xfId="0" applyFont="1" applyFill="1" applyBorder="1" applyAlignment="1" applyProtection="1">
      <alignment wrapText="1"/>
      <protection hidden="1"/>
    </xf>
    <xf numFmtId="0" fontId="18" fillId="2" borderId="7" xfId="0" applyFont="1" applyFill="1" applyBorder="1" applyAlignment="1" applyProtection="1">
      <alignment horizontal="left"/>
      <protection hidden="1"/>
    </xf>
    <xf numFmtId="0" fontId="18" fillId="2" borderId="8" xfId="0" applyFont="1" applyFill="1" applyBorder="1" applyAlignment="1" applyProtection="1">
      <alignment horizontal="left"/>
      <protection hidden="1"/>
    </xf>
    <xf numFmtId="0" fontId="13" fillId="0" borderId="16" xfId="0" applyFont="1" applyBorder="1" applyAlignment="1" applyProtection="1">
      <alignment horizontal="left" vertical="top"/>
      <protection hidden="1" locked="0"/>
    </xf>
    <xf numFmtId="0" fontId="13" fillId="0" borderId="15" xfId="0" applyFont="1" applyBorder="1" applyAlignment="1" applyProtection="1">
      <alignment horizontal="left" vertical="top"/>
      <protection hidden="1" locked="0"/>
    </xf>
    <xf numFmtId="0" fontId="13" fillId="5" borderId="1" xfId="0" applyFont="1" applyFill="1" applyBorder="1" applyAlignment="1">
      <alignment horizontal="center" vertical="center" textRotation="90" wrapText="1"/>
    </xf>
    <xf numFmtId="0" fontId="13" fillId="5" borderId="21" xfId="0" applyFont="1" applyFill="1" applyBorder="1" applyAlignment="1">
      <alignment horizontal="center" vertical="center" textRotation="90" wrapText="1"/>
    </xf>
    <xf numFmtId="0" fontId="13" fillId="5" borderId="2" xfId="0" applyFont="1" applyFill="1" applyBorder="1" applyAlignment="1">
      <alignment horizontal="center" vertical="center" textRotation="90" wrapText="1"/>
    </xf>
    <xf numFmtId="0" fontId="29" fillId="6" borderId="16" xfId="0" applyFont="1" applyFill="1" applyBorder="1" applyAlignment="1" applyProtection="1">
      <alignment horizontal="left"/>
      <protection hidden="1"/>
    </xf>
    <xf numFmtId="0" fontId="29" fillId="6" borderId="3" xfId="0" applyFont="1" applyFill="1" applyBorder="1" applyAlignment="1" applyProtection="1">
      <alignment horizontal="left"/>
      <protection hidden="1"/>
    </xf>
    <xf numFmtId="0" fontId="29" fillId="6" borderId="15" xfId="0" applyFont="1" applyFill="1" applyBorder="1" applyAlignment="1" applyProtection="1">
      <alignment horizontal="left"/>
      <protection hidden="1"/>
    </xf>
    <xf numFmtId="0" fontId="30" fillId="0" borderId="16" xfId="0" applyFont="1" applyFill="1" applyBorder="1" applyAlignment="1" applyProtection="1">
      <alignment horizontal="center" vertical="center"/>
      <protection hidden="1"/>
    </xf>
    <xf numFmtId="0" fontId="30" fillId="0" borderId="3" xfId="0" applyFont="1" applyFill="1" applyBorder="1" applyAlignment="1" applyProtection="1">
      <alignment horizontal="center" vertical="center"/>
      <protection hidden="1"/>
    </xf>
    <xf numFmtId="0" fontId="30" fillId="0" borderId="15" xfId="0" applyFont="1" applyFill="1" applyBorder="1" applyAlignment="1" applyProtection="1">
      <alignment horizontal="center" vertical="center"/>
      <protection hidden="1"/>
    </xf>
  </cellXfs>
  <cellStyles count="7">
    <cellStyle name="Normal" xfId="0"/>
    <cellStyle name="Percent" xfId="15"/>
    <cellStyle name="Currency" xfId="16"/>
    <cellStyle name="Currency [0]" xfId="17"/>
    <cellStyle name="Comma" xfId="18"/>
    <cellStyle name="Comma [0]" xfId="19"/>
    <cellStyle name="Hyperlink" xfId="20"/>
  </cellStyles>
  <dxfs count="186">
    <dxf>
      <font>
        <b/>
        <i val="0"/>
        <color rgb="FFFF0000"/>
      </font>
      <border/>
    </dxf>
    <dxf>
      <font>
        <b/>
        <i val="0"/>
        <color rgb="FFFF0000"/>
      </font>
      <fill>
        <patternFill patternType="solid">
          <bgColor theme="0" tint="-0.04997999966144562"/>
        </patternFill>
      </fill>
      <border/>
    </dxf>
    <dxf>
      <font>
        <b/>
        <i val="0"/>
        <strike val="0"/>
        <color rgb="FF00B050"/>
      </font>
      <fill>
        <patternFill>
          <bgColor theme="0" tint="-0.04997999966144562"/>
        </patternFill>
      </fill>
      <border/>
    </dxf>
    <dxf>
      <font>
        <b/>
        <i val="0"/>
        <color rgb="FFFF0000"/>
      </font>
    </dxf>
    <dxf>
      <font>
        <b/>
        <i val="0"/>
        <color rgb="FFFF0000"/>
      </font>
    </dxf>
    <dxf>
      <font>
        <b/>
        <i val="0"/>
        <color rgb="FFFF0000"/>
      </font>
    </dxf>
    <dxf>
      <font>
        <b/>
        <i val="0"/>
        <color rgb="FFFF0000"/>
      </font>
    </dxf>
    <dxf>
      <font>
        <b/>
        <i val="0"/>
        <color rgb="FFFF0000"/>
      </font>
    </dxf>
    <dxf>
      <font>
        <b/>
        <i val="0"/>
        <color rgb="FFFF0000"/>
      </font>
      <border/>
    </dxf>
    <dxf>
      <font>
        <b/>
        <i val="0"/>
        <color rgb="FFFF0000"/>
      </font>
      <border/>
    </dxf>
    <dxf>
      <font>
        <b/>
        <i val="0"/>
        <color rgb="FFFF0000"/>
      </font>
      <border/>
    </dxf>
    <dxf>
      <font>
        <b/>
        <i val="0"/>
        <color rgb="FFFF0000"/>
      </font>
      <fill>
        <patternFill patternType="solid">
          <bgColor theme="0" tint="-0.04997999966144562"/>
        </patternFill>
      </fill>
      <border/>
    </dxf>
    <dxf>
      <font>
        <b/>
        <i val="0"/>
        <strike val="0"/>
        <color rgb="FF00B050"/>
      </font>
      <fill>
        <patternFill>
          <bgColor theme="0" tint="-0.04997999966144562"/>
        </patternFill>
      </fill>
      <border/>
    </dxf>
    <dxf>
      <font>
        <b/>
        <i val="0"/>
        <color rgb="FFFF0000"/>
      </font>
      <border/>
    </dxf>
    <dxf>
      <font>
        <b/>
        <i val="0"/>
        <color rgb="FFFF0000"/>
      </font>
      <border/>
    </dxf>
    <dxf>
      <font>
        <b/>
        <i val="0"/>
        <color rgb="FFFF0000"/>
      </font>
      <border/>
    </dxf>
    <dxf>
      <fill>
        <gradientFill degree="270">
          <stop position="0">
            <color theme="0"/>
          </stop>
          <stop position="1">
            <color rgb="FFFF0000"/>
          </stop>
        </gradientFill>
      </fill>
      <border/>
    </dxf>
    <dxf>
      <font>
        <b/>
        <i val="0"/>
        <color rgb="FFFF0000"/>
      </font>
      <border/>
    </dxf>
    <dxf>
      <font>
        <b/>
        <i val="0"/>
        <color rgb="FFFF0000"/>
      </font>
      <border/>
    </dxf>
    <dxf>
      <font>
        <b/>
        <i val="0"/>
        <color rgb="FFFF0000"/>
      </font>
    </dxf>
    <dxf>
      <font>
        <b/>
        <i val="0"/>
        <color rgb="FFFF0000"/>
      </font>
    </dxf>
    <dxf>
      <font>
        <b/>
        <i val="0"/>
        <color rgb="FFFF0000"/>
      </font>
    </dxf>
    <dxf>
      <font>
        <b/>
        <i val="0"/>
        <color rgb="FFFF0000"/>
      </font>
    </dxf>
    <dxf>
      <font>
        <b/>
        <i val="0"/>
        <color rgb="FFFF0000"/>
      </font>
    </dxf>
    <dxf>
      <font>
        <b/>
        <i val="0"/>
        <color rgb="FFFF0000"/>
      </font>
      <border/>
    </dxf>
    <dxf>
      <font>
        <b/>
        <i val="0"/>
        <color rgb="FFFF0000"/>
      </font>
      <border/>
    </dxf>
    <dxf>
      <font>
        <b/>
        <i val="0"/>
        <color rgb="FFFF0000"/>
      </font>
      <border/>
    </dxf>
    <dxf>
      <font>
        <b/>
        <i val="0"/>
        <color rgb="FFFF0000"/>
      </font>
      <fill>
        <patternFill patternType="solid">
          <bgColor theme="0" tint="-0.04997999966144562"/>
        </patternFill>
      </fill>
      <border/>
    </dxf>
    <dxf>
      <font>
        <b/>
        <i val="0"/>
        <strike val="0"/>
        <color rgb="FF00B050"/>
      </font>
      <fill>
        <patternFill>
          <bgColor theme="0" tint="-0.04997999966144562"/>
        </patternFill>
      </fill>
      <border/>
    </dxf>
    <dxf>
      <font>
        <b/>
        <i val="0"/>
        <color rgb="FFFF0000"/>
      </font>
      <border/>
    </dxf>
    <dxf>
      <font>
        <b/>
        <i val="0"/>
        <color rgb="FFFF0000"/>
      </font>
      <border/>
    </dxf>
    <dxf>
      <fill>
        <gradientFill degree="270">
          <stop position="0">
            <color theme="0"/>
          </stop>
          <stop position="1">
            <color rgb="FFFF0000"/>
          </stop>
        </gradientFill>
      </fill>
      <border/>
    </dxf>
    <dxf>
      <font>
        <b/>
        <i val="0"/>
        <color rgb="FFFF0000"/>
      </font>
      <border/>
    </dxf>
    <dxf>
      <font>
        <b/>
        <i val="0"/>
        <color rgb="FFFF0000"/>
      </font>
      <border/>
    </dxf>
    <dxf>
      <font>
        <b/>
        <i val="0"/>
        <color rgb="FFFF0000"/>
      </font>
    </dxf>
    <dxf>
      <font>
        <b/>
        <i val="0"/>
        <color rgb="FFFF0000"/>
      </font>
    </dxf>
    <dxf>
      <font>
        <b/>
        <i val="0"/>
        <color rgb="FFFF0000"/>
      </font>
    </dxf>
    <dxf>
      <font>
        <b/>
        <i val="0"/>
        <color rgb="FFFF0000"/>
      </font>
    </dxf>
    <dxf>
      <font>
        <b/>
        <i val="0"/>
        <color rgb="FFFF0000"/>
      </font>
    </dxf>
    <dxf>
      <font>
        <b/>
        <i val="0"/>
        <color rgb="FFFF0000"/>
      </font>
      <border/>
    </dxf>
    <dxf>
      <font>
        <b/>
        <i val="0"/>
        <color rgb="FFFF0000"/>
      </font>
      <border/>
    </dxf>
    <dxf>
      <font>
        <b/>
        <i val="0"/>
        <color rgb="FFFF0000"/>
      </font>
      <border/>
    </dxf>
    <dxf>
      <font>
        <b/>
        <i val="0"/>
        <color rgb="FFFF0000"/>
      </font>
      <fill>
        <patternFill patternType="solid">
          <bgColor theme="0" tint="-0.04997999966144562"/>
        </patternFill>
      </fill>
      <border/>
    </dxf>
    <dxf>
      <font>
        <b/>
        <i val="0"/>
        <strike val="0"/>
        <color rgb="FF00B050"/>
      </font>
      <fill>
        <patternFill>
          <bgColor theme="0" tint="-0.04997999966144562"/>
        </patternFill>
      </fill>
      <border/>
    </dxf>
    <dxf>
      <font>
        <b/>
        <i val="0"/>
        <color rgb="FFFF0000"/>
      </font>
      <border/>
    </dxf>
    <dxf>
      <font>
        <b/>
        <i val="0"/>
        <color rgb="FFFF0000"/>
      </font>
      <border/>
    </dxf>
    <dxf>
      <font>
        <b/>
        <i val="0"/>
        <color rgb="FFFF0000"/>
      </font>
      <border/>
    </dxf>
    <dxf>
      <font>
        <b/>
        <i val="0"/>
        <color rgb="FFFF0000"/>
      </font>
      <border/>
    </dxf>
    <dxf>
      <font>
        <b/>
        <i val="0"/>
        <color rgb="FFFF0000"/>
      </font>
      <border/>
    </dxf>
    <dxf>
      <font>
        <b/>
        <i val="0"/>
        <color rgb="FFFF0000"/>
      </font>
      <border/>
    </dxf>
    <dxf>
      <font>
        <b/>
        <i val="0"/>
        <color rgb="FFFF0000"/>
      </font>
      <border/>
    </dxf>
    <dxf>
      <font>
        <b/>
        <i val="0"/>
        <color rgb="FFFF0000"/>
      </font>
      <border/>
    </dxf>
    <dxf>
      <font>
        <b/>
        <i val="0"/>
        <color rgb="FFFF0000"/>
      </font>
      <border/>
    </dxf>
    <dxf>
      <font>
        <b/>
        <i val="0"/>
        <color rgb="FFFF0000"/>
      </font>
      <border/>
    </dxf>
    <dxf>
      <font>
        <b/>
        <i val="0"/>
        <color rgb="FFFF0000"/>
      </font>
      <border/>
    </dxf>
    <dxf>
      <fill>
        <gradientFill degree="270">
          <stop position="0">
            <color theme="0"/>
          </stop>
          <stop position="1">
            <color rgb="FFFF0000"/>
          </stop>
        </gradientFill>
      </fill>
      <border/>
    </dxf>
    <dxf>
      <font>
        <b/>
        <i val="0"/>
        <color rgb="FFFF0000"/>
      </font>
      <border/>
    </dxf>
    <dxf>
      <font>
        <b/>
        <i val="0"/>
        <color rgb="FFFF0000"/>
      </font>
      <border/>
    </dxf>
    <dxf>
      <font>
        <b/>
        <i val="0"/>
        <color rgb="FFFF0000"/>
      </font>
    </dxf>
    <dxf>
      <font>
        <b/>
        <i val="0"/>
        <color rgb="FFFF0000"/>
      </font>
    </dxf>
    <dxf>
      <font>
        <b/>
        <i val="0"/>
        <color rgb="FFFF0000"/>
      </font>
    </dxf>
    <dxf>
      <font>
        <b/>
        <i val="0"/>
        <color rgb="FFFF0000"/>
      </font>
    </dxf>
    <dxf>
      <font>
        <b/>
        <i val="0"/>
        <color rgb="FFFF0000"/>
      </font>
    </dxf>
    <dxf>
      <font>
        <b/>
        <i val="0"/>
        <color rgb="FFFF0000"/>
      </font>
      <border/>
    </dxf>
    <dxf>
      <font>
        <b/>
        <i val="0"/>
        <color rgb="FFFF0000"/>
      </font>
      <border/>
    </dxf>
    <dxf>
      <font>
        <b/>
        <i val="0"/>
        <color rgb="FFFF0000"/>
      </font>
      <border/>
    </dxf>
    <dxf>
      <font>
        <b/>
        <i val="0"/>
        <color rgb="FFFF0000"/>
      </font>
      <fill>
        <patternFill patternType="solid">
          <bgColor theme="0" tint="-0.04997999966144562"/>
        </patternFill>
      </fill>
      <border/>
    </dxf>
    <dxf>
      <font>
        <b/>
        <i val="0"/>
        <strike val="0"/>
        <color rgb="FF00B050"/>
      </font>
      <fill>
        <patternFill>
          <bgColor theme="0" tint="-0.04997999966144562"/>
        </patternFill>
      </fill>
      <border/>
    </dxf>
    <dxf>
      <font>
        <b/>
        <i val="0"/>
        <color rgb="FFFF0000"/>
      </font>
      <border/>
    </dxf>
    <dxf>
      <font>
        <b/>
        <i val="0"/>
        <color rgb="FFFF0000"/>
      </font>
      <border/>
    </dxf>
    <dxf>
      <font>
        <b/>
        <i val="0"/>
        <color rgb="FFFF0000"/>
      </font>
      <border/>
    </dxf>
    <dxf>
      <fill>
        <gradientFill degree="270">
          <stop position="0">
            <color theme="0"/>
          </stop>
          <stop position="1">
            <color rgb="FFFF0000"/>
          </stop>
        </gradientFill>
      </fill>
      <border/>
    </dxf>
    <dxf>
      <font>
        <b/>
        <i val="0"/>
        <color rgb="FFFF0000"/>
      </font>
      <border/>
    </dxf>
    <dxf>
      <font>
        <b/>
        <i val="0"/>
        <color rgb="FFFF0000"/>
      </font>
      <border/>
    </dxf>
    <dxf>
      <font>
        <b/>
        <i val="0"/>
        <color rgb="FFFF0000"/>
      </font>
    </dxf>
    <dxf>
      <font>
        <b/>
        <i val="0"/>
        <color rgb="FFFF0000"/>
      </font>
    </dxf>
    <dxf>
      <font>
        <b/>
        <i val="0"/>
        <color rgb="FFFF0000"/>
      </font>
    </dxf>
    <dxf>
      <font>
        <b/>
        <i val="0"/>
        <color rgb="FFFF0000"/>
      </font>
    </dxf>
    <dxf>
      <font>
        <b/>
        <i val="0"/>
        <color rgb="FFFF0000"/>
      </font>
    </dxf>
    <dxf>
      <font>
        <b/>
        <i val="0"/>
        <color rgb="FFFF0000"/>
      </font>
      <border/>
    </dxf>
    <dxf>
      <font>
        <b/>
        <i val="0"/>
        <color rgb="FFFF0000"/>
      </font>
      <border/>
    </dxf>
    <dxf>
      <font>
        <b/>
        <i val="0"/>
        <color rgb="FFFF0000"/>
      </font>
      <border/>
    </dxf>
    <dxf>
      <font>
        <b/>
        <i val="0"/>
        <color rgb="FFFF0000"/>
      </font>
      <border/>
    </dxf>
    <dxf>
      <font>
        <b/>
        <i val="0"/>
        <color rgb="FFFF0000"/>
      </font>
      <border/>
    </dxf>
    <dxf>
      <font>
        <b/>
        <i val="0"/>
        <color rgb="FFFF0000"/>
      </font>
      <fill>
        <patternFill patternType="solid">
          <bgColor theme="0" tint="-0.04997999966144562"/>
        </patternFill>
      </fill>
      <border/>
    </dxf>
    <dxf>
      <font>
        <b/>
        <i val="0"/>
        <strike val="0"/>
        <color rgb="FF00B050"/>
      </font>
      <fill>
        <patternFill>
          <bgColor theme="0" tint="-0.04997999966144562"/>
        </patternFill>
      </fill>
      <border/>
    </dxf>
    <dxf>
      <font>
        <b/>
        <i val="0"/>
        <color rgb="FFFF0000"/>
      </font>
      <border/>
    </dxf>
    <dxf>
      <font>
        <b/>
        <i val="0"/>
        <color rgb="FFFF0000"/>
      </font>
      <border/>
    </dxf>
    <dxf>
      <font>
        <b/>
        <i val="0"/>
        <color rgb="FFFF0000"/>
      </font>
      <border/>
    </dxf>
    <dxf>
      <fill>
        <gradientFill degree="270">
          <stop position="0">
            <color theme="0"/>
          </stop>
          <stop position="1">
            <color rgb="FFFF0000"/>
          </stop>
        </gradientFill>
      </fill>
      <border/>
    </dxf>
    <dxf>
      <font>
        <b/>
        <i val="0"/>
        <color rgb="FFFF0000"/>
      </font>
      <border/>
    </dxf>
    <dxf>
      <font>
        <b/>
        <i val="0"/>
        <color rgb="FFFF0000"/>
      </font>
      <border/>
    </dxf>
    <dxf>
      <font>
        <b/>
        <i val="0"/>
        <color rgb="FFFF0000"/>
      </font>
    </dxf>
    <dxf>
      <font>
        <b/>
        <i val="0"/>
        <color rgb="FFFF0000"/>
      </font>
    </dxf>
    <dxf>
      <font>
        <b/>
        <i val="0"/>
        <color rgb="FFFF0000"/>
      </font>
    </dxf>
    <dxf>
      <font>
        <b/>
        <i val="0"/>
        <color rgb="FFFF0000"/>
      </font>
    </dxf>
    <dxf>
      <font>
        <b/>
        <i val="0"/>
        <color rgb="FFFF0000"/>
      </font>
    </dxf>
    <dxf>
      <font>
        <b/>
        <i val="0"/>
        <color rgb="FFFF0000"/>
      </font>
      <border/>
    </dxf>
    <dxf>
      <font>
        <b/>
        <i val="0"/>
        <color rgb="FFFF0000"/>
      </font>
      <border/>
    </dxf>
    <dxf>
      <font>
        <b/>
        <i val="0"/>
        <color rgb="FFFF0000"/>
      </font>
      <border/>
    </dxf>
    <dxf>
      <font>
        <b/>
        <i val="0"/>
        <color rgb="FFFF0000"/>
      </font>
      <fill>
        <patternFill patternType="solid">
          <bgColor theme="0" tint="-0.04997999966144562"/>
        </patternFill>
      </fill>
      <border/>
    </dxf>
    <dxf>
      <font>
        <b/>
        <i val="0"/>
        <strike val="0"/>
        <color rgb="FF00B050"/>
      </font>
      <fill>
        <patternFill>
          <bgColor theme="0" tint="-0.04997999966144562"/>
        </patternFill>
      </fill>
      <border/>
    </dxf>
    <dxf>
      <font>
        <b/>
        <i val="0"/>
        <color rgb="FFFF0000"/>
      </font>
      <border/>
    </dxf>
    <dxf>
      <font>
        <b/>
        <i val="0"/>
        <color rgb="FFFF0000"/>
      </font>
      <border/>
    </dxf>
    <dxf>
      <font>
        <b/>
        <i val="0"/>
        <color rgb="FFFF0000"/>
      </font>
      <border/>
    </dxf>
    <dxf>
      <fill>
        <gradientFill degree="270">
          <stop position="0">
            <color theme="0"/>
          </stop>
          <stop position="1">
            <color rgb="FFFF0000"/>
          </stop>
        </gradientFill>
      </fill>
      <border/>
    </dxf>
    <dxf>
      <font>
        <b/>
        <i val="0"/>
        <color rgb="FFFF0000"/>
      </font>
      <border/>
    </dxf>
    <dxf>
      <font>
        <b/>
        <i val="0"/>
        <color rgb="FFFF0000"/>
      </font>
      <border/>
    </dxf>
    <dxf>
      <font>
        <b/>
        <i val="0"/>
        <color rgb="FFFF0000"/>
      </font>
    </dxf>
    <dxf>
      <font>
        <b/>
        <i val="0"/>
        <color rgb="FFFF0000"/>
      </font>
    </dxf>
    <dxf>
      <font>
        <b/>
        <i val="0"/>
        <color rgb="FFFF0000"/>
      </font>
    </dxf>
    <dxf>
      <font>
        <b/>
        <i val="0"/>
        <color rgb="FFFF0000"/>
      </font>
    </dxf>
    <dxf>
      <font>
        <b/>
        <i val="0"/>
        <color rgb="FFFF0000"/>
      </font>
    </dxf>
    <dxf>
      <font>
        <b/>
        <i val="0"/>
        <color rgb="FFFF0000"/>
      </font>
      <border/>
    </dxf>
    <dxf>
      <font>
        <b/>
        <i val="0"/>
        <color rgb="FFFF0000"/>
      </font>
      <border/>
    </dxf>
    <dxf>
      <font>
        <b/>
        <i val="0"/>
        <color rgb="FFFF0000"/>
      </font>
      <border/>
    </dxf>
    <dxf>
      <font>
        <b/>
        <i val="0"/>
        <color rgb="FFFF0000"/>
      </font>
      <fill>
        <patternFill patternType="solid">
          <bgColor theme="0" tint="-0.04997999966144562"/>
        </patternFill>
      </fill>
      <border/>
    </dxf>
    <dxf>
      <font>
        <b/>
        <i val="0"/>
        <strike val="0"/>
        <color rgb="FF00B050"/>
      </font>
      <fill>
        <patternFill>
          <bgColor theme="0" tint="-0.04997999966144562"/>
        </patternFill>
      </fill>
      <border/>
    </dxf>
    <dxf>
      <font>
        <b/>
        <i val="0"/>
        <color rgb="FFFF0000"/>
      </font>
      <border/>
    </dxf>
    <dxf>
      <font>
        <b/>
        <i val="0"/>
        <color rgb="FFFF0000"/>
      </font>
      <border/>
    </dxf>
    <dxf>
      <font>
        <b/>
        <i val="0"/>
        <color rgb="FFFF0000"/>
      </font>
      <border/>
    </dxf>
    <dxf>
      <fill>
        <gradientFill degree="270">
          <stop position="0">
            <color theme="0"/>
          </stop>
          <stop position="1">
            <color rgb="FFFF0000"/>
          </stop>
        </gradientFill>
      </fill>
      <border/>
    </dxf>
    <dxf>
      <font>
        <b/>
        <i val="0"/>
        <color rgb="FFFF0000"/>
      </font>
      <border/>
    </dxf>
    <dxf>
      <font>
        <b/>
        <i val="0"/>
        <color rgb="FFFF0000"/>
      </font>
      <border/>
    </dxf>
    <dxf>
      <font>
        <b/>
        <i val="0"/>
        <color rgb="FFFF0000"/>
      </font>
    </dxf>
    <dxf>
      <font>
        <b/>
        <i val="0"/>
        <color rgb="FFFF0000"/>
      </font>
    </dxf>
    <dxf>
      <font>
        <b/>
        <i val="0"/>
        <color rgb="FFFF0000"/>
      </font>
    </dxf>
    <dxf>
      <font>
        <b/>
        <i val="0"/>
        <color rgb="FFFF0000"/>
      </font>
    </dxf>
    <dxf>
      <font>
        <b/>
        <i val="0"/>
        <color rgb="FFFF0000"/>
      </font>
    </dxf>
    <dxf>
      <font>
        <b/>
        <i val="0"/>
        <color rgb="FFFF0000"/>
      </font>
      <border/>
    </dxf>
    <dxf>
      <font>
        <b/>
        <i val="0"/>
        <color rgb="FFFF0000"/>
      </font>
      <border/>
    </dxf>
    <dxf>
      <font>
        <b/>
        <i val="0"/>
        <color rgb="FFFF0000"/>
      </font>
      <border/>
    </dxf>
    <dxf>
      <font>
        <b/>
        <i val="0"/>
        <color rgb="FFFF0000"/>
      </font>
      <fill>
        <patternFill patternType="solid">
          <bgColor theme="0" tint="-0.04997999966144562"/>
        </patternFill>
      </fill>
      <border/>
    </dxf>
    <dxf>
      <font>
        <b/>
        <i val="0"/>
        <strike val="0"/>
        <color rgb="FF00B050"/>
      </font>
      <fill>
        <patternFill>
          <bgColor theme="0" tint="-0.04997999966144562"/>
        </patternFill>
      </fill>
      <border/>
    </dxf>
    <dxf>
      <font>
        <b/>
        <i val="0"/>
        <color rgb="FFFF0000"/>
      </font>
      <border/>
    </dxf>
    <dxf>
      <font>
        <b/>
        <i val="0"/>
        <color rgb="FFFF0000"/>
      </font>
      <border/>
    </dxf>
    <dxf>
      <font>
        <b/>
        <i val="0"/>
        <color rgb="FFFF0000"/>
      </font>
      <border/>
    </dxf>
    <dxf>
      <fill>
        <gradientFill degree="270">
          <stop position="0">
            <color theme="0"/>
          </stop>
          <stop position="1">
            <color rgb="FFFF0000"/>
          </stop>
        </gradientFill>
      </fill>
      <border/>
    </dxf>
    <dxf>
      <font>
        <b/>
        <i val="0"/>
        <color rgb="FFFF0000"/>
      </font>
      <border/>
    </dxf>
    <dxf>
      <font>
        <b/>
        <i val="0"/>
        <color rgb="FFFF0000"/>
      </font>
      <border/>
    </dxf>
    <dxf>
      <font>
        <b/>
        <i val="0"/>
        <color rgb="FFFF0000"/>
      </font>
    </dxf>
    <dxf>
      <font>
        <b/>
        <i val="0"/>
        <color rgb="FFFF0000"/>
      </font>
    </dxf>
    <dxf>
      <font>
        <b/>
        <i val="0"/>
        <color rgb="FFFF0000"/>
      </font>
    </dxf>
    <dxf>
      <font>
        <b/>
        <i val="0"/>
        <color rgb="FFFF0000"/>
      </font>
    </dxf>
    <dxf>
      <font>
        <b/>
        <i val="0"/>
        <color rgb="FFFF0000"/>
      </font>
    </dxf>
    <dxf>
      <font>
        <b/>
        <i val="0"/>
        <color rgb="FFFF0000"/>
      </font>
      <border/>
    </dxf>
    <dxf>
      <font>
        <b/>
        <i val="0"/>
        <color rgb="FFFF0000"/>
      </font>
      <border/>
    </dxf>
    <dxf>
      <font>
        <b/>
        <i val="0"/>
        <color rgb="FFFF0000"/>
      </font>
      <border/>
    </dxf>
    <dxf>
      <font>
        <b/>
        <i val="0"/>
        <color rgb="FFFF0000"/>
      </font>
      <fill>
        <patternFill patternType="solid">
          <bgColor theme="0" tint="-0.04997999966144562"/>
        </patternFill>
      </fill>
      <border/>
    </dxf>
    <dxf>
      <font>
        <b/>
        <i val="0"/>
        <strike val="0"/>
        <color rgb="FF00B050"/>
      </font>
      <fill>
        <patternFill>
          <bgColor theme="0" tint="-0.04997999966144562"/>
        </patternFill>
      </fill>
      <border/>
    </dxf>
    <dxf>
      <font>
        <b/>
        <i val="0"/>
        <color rgb="FFFF0000"/>
      </font>
      <border/>
    </dxf>
    <dxf>
      <font>
        <b/>
        <i val="0"/>
        <color rgb="FFFF0000"/>
      </font>
      <border/>
    </dxf>
    <dxf>
      <font>
        <b/>
        <i val="0"/>
        <color rgb="FFFF0000"/>
      </font>
      <border/>
    </dxf>
    <dxf>
      <fill>
        <gradientFill degree="270">
          <stop position="0">
            <color theme="0"/>
          </stop>
          <stop position="1">
            <color rgb="FFFF0000"/>
          </stop>
        </gradientFill>
      </fill>
      <border/>
    </dxf>
    <dxf>
      <font>
        <b/>
        <i val="0"/>
        <color rgb="FFFF0000"/>
      </font>
      <border/>
    </dxf>
    <dxf>
      <font>
        <b/>
        <i val="0"/>
        <color rgb="FFFF0000"/>
      </font>
      <border/>
    </dxf>
    <dxf>
      <font>
        <b/>
        <i val="0"/>
        <color rgb="FFFF0000"/>
      </font>
      <border/>
    </dxf>
    <dxf>
      <font>
        <b/>
        <i val="0"/>
        <color rgb="FFFF0000"/>
      </font>
      <border/>
    </dxf>
    <dxf>
      <font>
        <b/>
        <i val="0"/>
        <color rgb="FFFF0000"/>
      </font>
      <border/>
    </dxf>
    <dxf>
      <font>
        <b/>
        <i val="0"/>
        <color rgb="FFFF0000"/>
      </font>
      <border/>
    </dxf>
    <dxf>
      <font>
        <b/>
        <i val="0"/>
        <color rgb="FFFF0000"/>
      </font>
      <border/>
    </dxf>
    <dxf>
      <font>
        <b/>
        <i val="0"/>
        <color rgb="FFFF0000"/>
      </font>
      <border/>
    </dxf>
    <dxf>
      <font>
        <b/>
        <i val="0"/>
        <color rgb="FFFF0000"/>
      </font>
      <border/>
    </dxf>
    <dxf>
      <font>
        <b/>
        <i val="0"/>
        <color rgb="FFFF0000"/>
      </font>
      <border/>
    </dxf>
    <dxf>
      <font>
        <b/>
        <i val="0"/>
        <color rgb="FFFF0000"/>
      </font>
      <border/>
    </dxf>
    <dxf>
      <font>
        <b/>
        <i val="0"/>
        <color rgb="FFFF0000"/>
      </font>
      <border/>
    </dxf>
    <dxf>
      <font>
        <b/>
        <i val="0"/>
        <color rgb="FFFF0000"/>
      </font>
      <border/>
    </dxf>
    <dxf>
      <font>
        <b/>
        <i val="0"/>
        <color rgb="FFFF0000"/>
      </font>
      <border/>
    </dxf>
    <dxf>
      <font>
        <b/>
        <i val="0"/>
        <color rgb="FFFF0000"/>
      </font>
      <border/>
    </dxf>
    <dxf>
      <font>
        <b/>
        <i val="0"/>
        <color rgb="FFFF0000"/>
      </font>
      <border/>
    </dxf>
    <dxf>
      <font>
        <b/>
        <i val="0"/>
        <color rgb="FFFF0000"/>
      </font>
      <border/>
    </dxf>
    <dxf>
      <font>
        <b/>
        <i val="0"/>
        <color rgb="FFFF0000"/>
      </font>
      <border/>
    </dxf>
    <dxf>
      <font>
        <b/>
        <i val="0"/>
        <color rgb="FFFF0000"/>
      </font>
      <fill>
        <patternFill patternType="solid">
          <bgColor theme="0" tint="-0.04997999966144562"/>
        </patternFill>
      </fill>
      <border/>
    </dxf>
    <dxf>
      <font>
        <b/>
        <i val="0"/>
        <strike val="0"/>
        <color rgb="FF00B050"/>
      </font>
      <fill>
        <patternFill>
          <bgColor theme="0" tint="-0.04997999966144562"/>
        </patternFill>
      </fill>
      <border/>
    </dxf>
    <dxf>
      <font>
        <b/>
        <i val="0"/>
        <color rgb="FFFF0000"/>
      </font>
      <border/>
    </dxf>
    <dxf>
      <font>
        <b/>
        <i val="0"/>
        <color rgb="FFFF0000"/>
      </font>
      <border/>
    </dxf>
    <dxf>
      <font>
        <b/>
        <i val="0"/>
        <color rgb="FFFF0000"/>
      </font>
      <border/>
    </dxf>
    <dxf>
      <font>
        <b/>
        <i val="0"/>
        <color rgb="FFFF0000"/>
      </font>
      <border/>
    </dxf>
    <dxf>
      <font>
        <b/>
        <i val="0"/>
        <color rgb="FFFF0000"/>
      </font>
      <border/>
    </dxf>
    <dxf>
      <font>
        <b/>
        <i val="0"/>
        <color rgb="FFFF0000"/>
      </font>
      <border/>
    </dxf>
    <dxf>
      <fill>
        <gradientFill degree="270">
          <stop position="0">
            <color theme="0"/>
          </stop>
          <stop position="1">
            <color rgb="FFFF0000"/>
          </stop>
        </gradientFill>
      </fill>
      <border/>
    </dxf>
    <dxf>
      <font>
        <b/>
        <i val="0"/>
        <color rgb="FFFF0000"/>
      </font>
      <border/>
    </dxf>
    <dxf>
      <font>
        <b/>
        <i val="0"/>
        <color rgb="FFFF0000"/>
      </font>
      <border/>
    </dxf>
    <dxf>
      <font>
        <b/>
        <i val="0"/>
        <color rgb="FFFF0000"/>
      </font>
      <border/>
    </dxf>
    <dxf>
      <font>
        <b/>
        <i val="0"/>
        <color rgb="FFFF0000"/>
      </font>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customXml" Target="../customXml/item1.xml" /><Relationship Id="rId18" Type="http://schemas.openxmlformats.org/officeDocument/2006/relationships/customXml" Target="../customXml/item2.xml" /><Relationship Id="rId19" Type="http://schemas.openxmlformats.org/officeDocument/2006/relationships/customXml" Target="../customXml/item3.xml" /><Relationship Id="rId20" Type="http://schemas.openxmlformats.org/officeDocument/2006/relationships/customXml" Target="../customXml/item4.xml" /><Relationship Id="rId21"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Button" lockText="1"/>
</file>

<file path=xl/ctrlProps/ctrlProp200.xml><?xml version="1.0" encoding="utf-8"?>
<formControlPr xmlns="http://schemas.microsoft.com/office/spreadsheetml/2009/9/main" objectType="Button" lockText="1"/>
</file>

<file path=xl/ctrlProps/ctrlProp201.xml><?xml version="1.0" encoding="utf-8"?>
<formControlPr xmlns="http://schemas.microsoft.com/office/spreadsheetml/2009/9/main" objectType="Button" lockText="1"/>
</file>

<file path=xl/ctrlProps/ctrlProp202.xml><?xml version="1.0" encoding="utf-8"?>
<formControlPr xmlns="http://schemas.microsoft.com/office/spreadsheetml/2009/9/main" objectType="Button" lockText="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Button" lockText="1"/>
</file>

<file path=xl/ctrlProps/ctrlProp207.xml><?xml version="1.0" encoding="utf-8"?>
<formControlPr xmlns="http://schemas.microsoft.com/office/spreadsheetml/2009/9/main" objectType="Button" lockText="1"/>
</file>

<file path=xl/ctrlProps/ctrlProp208.xml><?xml version="1.0" encoding="utf-8"?>
<formControlPr xmlns="http://schemas.microsoft.com/office/spreadsheetml/2009/9/main" objectType="Button" lockText="1"/>
</file>

<file path=xl/ctrlProps/ctrlProp209.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10.xml><?xml version="1.0" encoding="utf-8"?>
<formControlPr xmlns="http://schemas.microsoft.com/office/spreadsheetml/2009/9/main" objectType="Button" lockText="1"/>
</file>

<file path=xl/ctrlProps/ctrlProp211.xml><?xml version="1.0" encoding="utf-8"?>
<formControlPr xmlns="http://schemas.microsoft.com/office/spreadsheetml/2009/9/main" objectType="Button" lockText="1"/>
</file>

<file path=xl/ctrlProps/ctrlProp212.xml><?xml version="1.0" encoding="utf-8"?>
<formControlPr xmlns="http://schemas.microsoft.com/office/spreadsheetml/2009/9/main" objectType="Button" lockText="1"/>
</file>

<file path=xl/ctrlProps/ctrlProp213.xml><?xml version="1.0" encoding="utf-8"?>
<formControlPr xmlns="http://schemas.microsoft.com/office/spreadsheetml/2009/9/main" objectType="Button" lockText="1"/>
</file>

<file path=xl/ctrlProps/ctrlProp214.xml><?xml version="1.0" encoding="utf-8"?>
<formControlPr xmlns="http://schemas.microsoft.com/office/spreadsheetml/2009/9/main" objectType="Button" lockText="1"/>
</file>

<file path=xl/ctrlProps/ctrlProp215.xml><?xml version="1.0" encoding="utf-8"?>
<formControlPr xmlns="http://schemas.microsoft.com/office/spreadsheetml/2009/9/main" objectType="Button" lockText="1"/>
</file>

<file path=xl/ctrlProps/ctrlProp216.xml><?xml version="1.0" encoding="utf-8"?>
<formControlPr xmlns="http://schemas.microsoft.com/office/spreadsheetml/2009/9/main" objectType="Button" lockText="1"/>
</file>

<file path=xl/ctrlProps/ctrlProp217.xml><?xml version="1.0" encoding="utf-8"?>
<formControlPr xmlns="http://schemas.microsoft.com/office/spreadsheetml/2009/9/main" objectType="Button" lockText="1"/>
</file>

<file path=xl/ctrlProps/ctrlProp218.xml><?xml version="1.0" encoding="utf-8"?>
<formControlPr xmlns="http://schemas.microsoft.com/office/spreadsheetml/2009/9/main" objectType="Button" lockText="1"/>
</file>

<file path=xl/ctrlProps/ctrlProp219.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20.xml><?xml version="1.0" encoding="utf-8"?>
<formControlPr xmlns="http://schemas.microsoft.com/office/spreadsheetml/2009/9/main" objectType="Button" lockText="1"/>
</file>

<file path=xl/ctrlProps/ctrlProp221.xml><?xml version="1.0" encoding="utf-8"?>
<formControlPr xmlns="http://schemas.microsoft.com/office/spreadsheetml/2009/9/main" objectType="Button" lockText="1"/>
</file>

<file path=xl/ctrlProps/ctrlProp222.xml><?xml version="1.0" encoding="utf-8"?>
<formControlPr xmlns="http://schemas.microsoft.com/office/spreadsheetml/2009/9/main" objectType="Button" lockText="1"/>
</file>

<file path=xl/ctrlProps/ctrlProp223.xml><?xml version="1.0" encoding="utf-8"?>
<formControlPr xmlns="http://schemas.microsoft.com/office/spreadsheetml/2009/9/main" objectType="Button" lockText="1"/>
</file>

<file path=xl/ctrlProps/ctrlProp224.xml><?xml version="1.0" encoding="utf-8"?>
<formControlPr xmlns="http://schemas.microsoft.com/office/spreadsheetml/2009/9/main" objectType="Button" lockText="1"/>
</file>

<file path=xl/ctrlProps/ctrlProp225.xml><?xml version="1.0" encoding="utf-8"?>
<formControlPr xmlns="http://schemas.microsoft.com/office/spreadsheetml/2009/9/main" objectType="Button" lockText="1"/>
</file>

<file path=xl/ctrlProps/ctrlProp226.xml><?xml version="1.0" encoding="utf-8"?>
<formControlPr xmlns="http://schemas.microsoft.com/office/spreadsheetml/2009/9/main" objectType="Button" lockText="1"/>
</file>

<file path=xl/ctrlProps/ctrlProp227.xml><?xml version="1.0" encoding="utf-8"?>
<formControlPr xmlns="http://schemas.microsoft.com/office/spreadsheetml/2009/9/main" objectType="Button" lockText="1"/>
</file>

<file path=xl/ctrlProps/ctrlProp228.xml><?xml version="1.0" encoding="utf-8"?>
<formControlPr xmlns="http://schemas.microsoft.com/office/spreadsheetml/2009/9/main" objectType="Button" lockText="1"/>
</file>

<file path=xl/ctrlProps/ctrlProp229.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30.xml><?xml version="1.0" encoding="utf-8"?>
<formControlPr xmlns="http://schemas.microsoft.com/office/spreadsheetml/2009/9/main" objectType="Button" lockText="1"/>
</file>

<file path=xl/ctrlProps/ctrlProp231.xml><?xml version="1.0" encoding="utf-8"?>
<formControlPr xmlns="http://schemas.microsoft.com/office/spreadsheetml/2009/9/main" objectType="Button" lockText="1"/>
</file>

<file path=xl/ctrlProps/ctrlProp232.xml><?xml version="1.0" encoding="utf-8"?>
<formControlPr xmlns="http://schemas.microsoft.com/office/spreadsheetml/2009/9/main" objectType="Button" lockText="1"/>
</file>

<file path=xl/ctrlProps/ctrlProp233.xml><?xml version="1.0" encoding="utf-8"?>
<formControlPr xmlns="http://schemas.microsoft.com/office/spreadsheetml/2009/9/main" objectType="Button" lockText="1"/>
</file>

<file path=xl/ctrlProps/ctrlProp234.xml><?xml version="1.0" encoding="utf-8"?>
<formControlPr xmlns="http://schemas.microsoft.com/office/spreadsheetml/2009/9/main" objectType="Button" lockText="1"/>
</file>

<file path=xl/ctrlProps/ctrlProp235.xml><?xml version="1.0" encoding="utf-8"?>
<formControlPr xmlns="http://schemas.microsoft.com/office/spreadsheetml/2009/9/main" objectType="Button" lockText="1"/>
</file>

<file path=xl/ctrlProps/ctrlProp236.xml><?xml version="1.0" encoding="utf-8"?>
<formControlPr xmlns="http://schemas.microsoft.com/office/spreadsheetml/2009/9/main" objectType="Button" lockText="1"/>
</file>

<file path=xl/ctrlProps/ctrlProp237.xml><?xml version="1.0" encoding="utf-8"?>
<formControlPr xmlns="http://schemas.microsoft.com/office/spreadsheetml/2009/9/main" objectType="Button" lockText="1"/>
</file>

<file path=xl/ctrlProps/ctrlProp238.xml><?xml version="1.0" encoding="utf-8"?>
<formControlPr xmlns="http://schemas.microsoft.com/office/spreadsheetml/2009/9/main" objectType="Button" lockText="1"/>
</file>

<file path=xl/ctrlProps/ctrlProp239.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40.xml><?xml version="1.0" encoding="utf-8"?>
<formControlPr xmlns="http://schemas.microsoft.com/office/spreadsheetml/2009/9/main" objectType="Button" lockText="1"/>
</file>

<file path=xl/ctrlProps/ctrlProp241.xml><?xml version="1.0" encoding="utf-8"?>
<formControlPr xmlns="http://schemas.microsoft.com/office/spreadsheetml/2009/9/main" objectType="Button" lockText="1"/>
</file>

<file path=xl/ctrlProps/ctrlProp242.xml><?xml version="1.0" encoding="utf-8"?>
<formControlPr xmlns="http://schemas.microsoft.com/office/spreadsheetml/2009/9/main" objectType="Button" lockText="1"/>
</file>

<file path=xl/ctrlProps/ctrlProp243.xml><?xml version="1.0" encoding="utf-8"?>
<formControlPr xmlns="http://schemas.microsoft.com/office/spreadsheetml/2009/9/main" objectType="Button" lockText="1"/>
</file>

<file path=xl/ctrlProps/ctrlProp244.xml><?xml version="1.0" encoding="utf-8"?>
<formControlPr xmlns="http://schemas.microsoft.com/office/spreadsheetml/2009/9/main" objectType="Button" lockText="1"/>
</file>

<file path=xl/ctrlProps/ctrlProp245.xml><?xml version="1.0" encoding="utf-8"?>
<formControlPr xmlns="http://schemas.microsoft.com/office/spreadsheetml/2009/9/main" objectType="Button" lockText="1"/>
</file>

<file path=xl/ctrlProps/ctrlProp246.xml><?xml version="1.0" encoding="utf-8"?>
<formControlPr xmlns="http://schemas.microsoft.com/office/spreadsheetml/2009/9/main" objectType="Button" lockText="1"/>
</file>

<file path=xl/ctrlProps/ctrlProp247.xml><?xml version="1.0" encoding="utf-8"?>
<formControlPr xmlns="http://schemas.microsoft.com/office/spreadsheetml/2009/9/main" objectType="Button" lockText="1"/>
</file>

<file path=xl/ctrlProps/ctrlProp248.xml><?xml version="1.0" encoding="utf-8"?>
<formControlPr xmlns="http://schemas.microsoft.com/office/spreadsheetml/2009/9/main" objectType="Button" lockText="1"/>
</file>

<file path=xl/ctrlProps/ctrlProp249.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50.xml><?xml version="1.0" encoding="utf-8"?>
<formControlPr xmlns="http://schemas.microsoft.com/office/spreadsheetml/2009/9/main" objectType="Button" lockText="1"/>
</file>

<file path=xl/ctrlProps/ctrlProp251.xml><?xml version="1.0" encoding="utf-8"?>
<formControlPr xmlns="http://schemas.microsoft.com/office/spreadsheetml/2009/9/main" objectType="Button" lockText="1"/>
</file>

<file path=xl/ctrlProps/ctrlProp252.xml><?xml version="1.0" encoding="utf-8"?>
<formControlPr xmlns="http://schemas.microsoft.com/office/spreadsheetml/2009/9/main" objectType="Button" lockText="1"/>
</file>

<file path=xl/ctrlProps/ctrlProp253.xml><?xml version="1.0" encoding="utf-8"?>
<formControlPr xmlns="http://schemas.microsoft.com/office/spreadsheetml/2009/9/main" objectType="Button" lockText="1"/>
</file>

<file path=xl/ctrlProps/ctrlProp254.xml><?xml version="1.0" encoding="utf-8"?>
<formControlPr xmlns="http://schemas.microsoft.com/office/spreadsheetml/2009/9/main" objectType="Button" lockText="1"/>
</file>

<file path=xl/ctrlProps/ctrlProp255.xml><?xml version="1.0" encoding="utf-8"?>
<formControlPr xmlns="http://schemas.microsoft.com/office/spreadsheetml/2009/9/main" objectType="Button" lockText="1"/>
</file>

<file path=xl/ctrlProps/ctrlProp256.xml><?xml version="1.0" encoding="utf-8"?>
<formControlPr xmlns="http://schemas.microsoft.com/office/spreadsheetml/2009/9/main" objectType="Button" lockText="1"/>
</file>

<file path=xl/ctrlProps/ctrlProp257.xml><?xml version="1.0" encoding="utf-8"?>
<formControlPr xmlns="http://schemas.microsoft.com/office/spreadsheetml/2009/9/main" objectType="Button" lockText="1"/>
</file>

<file path=xl/ctrlProps/ctrlProp258.xml><?xml version="1.0" encoding="utf-8"?>
<formControlPr xmlns="http://schemas.microsoft.com/office/spreadsheetml/2009/9/main" objectType="Button" lockText="1"/>
</file>

<file path=xl/ctrlProps/ctrlProp259.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60.xml><?xml version="1.0" encoding="utf-8"?>
<formControlPr xmlns="http://schemas.microsoft.com/office/spreadsheetml/2009/9/main" objectType="Button" lockText="1"/>
</file>

<file path=xl/ctrlProps/ctrlProp261.xml><?xml version="1.0" encoding="utf-8"?>
<formControlPr xmlns="http://schemas.microsoft.com/office/spreadsheetml/2009/9/main" objectType="Button" lockText="1"/>
</file>

<file path=xl/ctrlProps/ctrlProp262.xml><?xml version="1.0" encoding="utf-8"?>
<formControlPr xmlns="http://schemas.microsoft.com/office/spreadsheetml/2009/9/main" objectType="Button" lockText="1"/>
</file>

<file path=xl/ctrlProps/ctrlProp263.xml><?xml version="1.0" encoding="utf-8"?>
<formControlPr xmlns="http://schemas.microsoft.com/office/spreadsheetml/2009/9/main" objectType="Button" lockText="1"/>
</file>

<file path=xl/ctrlProps/ctrlProp264.xml><?xml version="1.0" encoding="utf-8"?>
<formControlPr xmlns="http://schemas.microsoft.com/office/spreadsheetml/2009/9/main" objectType="Button" lockText="1"/>
</file>

<file path=xl/ctrlProps/ctrlProp265.xml><?xml version="1.0" encoding="utf-8"?>
<formControlPr xmlns="http://schemas.microsoft.com/office/spreadsheetml/2009/9/main" objectType="Button" lockText="1"/>
</file>

<file path=xl/ctrlProps/ctrlProp266.xml><?xml version="1.0" encoding="utf-8"?>
<formControlPr xmlns="http://schemas.microsoft.com/office/spreadsheetml/2009/9/main" objectType="Button" lockText="1"/>
</file>

<file path=xl/ctrlProps/ctrlProp267.xml><?xml version="1.0" encoding="utf-8"?>
<formControlPr xmlns="http://schemas.microsoft.com/office/spreadsheetml/2009/9/main" objectType="Button" lockText="1"/>
</file>

<file path=xl/ctrlProps/ctrlProp268.xml><?xml version="1.0" encoding="utf-8"?>
<formControlPr xmlns="http://schemas.microsoft.com/office/spreadsheetml/2009/9/main" objectType="Button" lockText="1"/>
</file>

<file path=xl/ctrlProps/ctrlProp269.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70.xml><?xml version="1.0" encoding="utf-8"?>
<formControlPr xmlns="http://schemas.microsoft.com/office/spreadsheetml/2009/9/main" objectType="Button" lockText="1"/>
</file>

<file path=xl/ctrlProps/ctrlProp271.xml><?xml version="1.0" encoding="utf-8"?>
<formControlPr xmlns="http://schemas.microsoft.com/office/spreadsheetml/2009/9/main" objectType="Button" lockText="1"/>
</file>

<file path=xl/ctrlProps/ctrlProp272.xml><?xml version="1.0" encoding="utf-8"?>
<formControlPr xmlns="http://schemas.microsoft.com/office/spreadsheetml/2009/9/main" objectType="Button" lockText="1"/>
</file>

<file path=xl/ctrlProps/ctrlProp273.xml><?xml version="1.0" encoding="utf-8"?>
<formControlPr xmlns="http://schemas.microsoft.com/office/spreadsheetml/2009/9/main" objectType="Button" lockText="1"/>
</file>

<file path=xl/ctrlProps/ctrlProp274.xml><?xml version="1.0" encoding="utf-8"?>
<formControlPr xmlns="http://schemas.microsoft.com/office/spreadsheetml/2009/9/main" objectType="Button" lockText="1"/>
</file>

<file path=xl/ctrlProps/ctrlProp275.xml><?xml version="1.0" encoding="utf-8"?>
<formControlPr xmlns="http://schemas.microsoft.com/office/spreadsheetml/2009/9/main" objectType="Button" lockText="1"/>
</file>

<file path=xl/ctrlProps/ctrlProp276.xml><?xml version="1.0" encoding="utf-8"?>
<formControlPr xmlns="http://schemas.microsoft.com/office/spreadsheetml/2009/9/main" objectType="Button" lockText="1"/>
</file>

<file path=xl/ctrlProps/ctrlProp277.xml><?xml version="1.0" encoding="utf-8"?>
<formControlPr xmlns="http://schemas.microsoft.com/office/spreadsheetml/2009/9/main" objectType="Button" lockText="1"/>
</file>

<file path=xl/ctrlProps/ctrlProp278.xml><?xml version="1.0" encoding="utf-8"?>
<formControlPr xmlns="http://schemas.microsoft.com/office/spreadsheetml/2009/9/main" objectType="Button" lockText="1"/>
</file>

<file path=xl/ctrlProps/ctrlProp279.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80.xml><?xml version="1.0" encoding="utf-8"?>
<formControlPr xmlns="http://schemas.microsoft.com/office/spreadsheetml/2009/9/main" objectType="Button" lockText="1"/>
</file>

<file path=xl/ctrlProps/ctrlProp281.xml><?xml version="1.0" encoding="utf-8"?>
<formControlPr xmlns="http://schemas.microsoft.com/office/spreadsheetml/2009/9/main" objectType="Button" lockText="1"/>
</file>

<file path=xl/ctrlProps/ctrlProp282.xml><?xml version="1.0" encoding="utf-8"?>
<formControlPr xmlns="http://schemas.microsoft.com/office/spreadsheetml/2009/9/main" objectType="Button" lockText="1"/>
</file>

<file path=xl/ctrlProps/ctrlProp283.xml><?xml version="1.0" encoding="utf-8"?>
<formControlPr xmlns="http://schemas.microsoft.com/office/spreadsheetml/2009/9/main" objectType="Button" lockText="1"/>
</file>

<file path=xl/ctrlProps/ctrlProp284.xml><?xml version="1.0" encoding="utf-8"?>
<formControlPr xmlns="http://schemas.microsoft.com/office/spreadsheetml/2009/9/main" objectType="Button" lockText="1"/>
</file>

<file path=xl/ctrlProps/ctrlProp285.xml><?xml version="1.0" encoding="utf-8"?>
<formControlPr xmlns="http://schemas.microsoft.com/office/spreadsheetml/2009/9/main" objectType="Button" lockText="1"/>
</file>

<file path=xl/ctrlProps/ctrlProp286.xml><?xml version="1.0" encoding="utf-8"?>
<formControlPr xmlns="http://schemas.microsoft.com/office/spreadsheetml/2009/9/main" objectType="Button" lockText="1"/>
</file>

<file path=xl/ctrlProps/ctrlProp287.xml><?xml version="1.0" encoding="utf-8"?>
<formControlPr xmlns="http://schemas.microsoft.com/office/spreadsheetml/2009/9/main" objectType="Button" lockText="1"/>
</file>

<file path=xl/ctrlProps/ctrlProp288.xml><?xml version="1.0" encoding="utf-8"?>
<formControlPr xmlns="http://schemas.microsoft.com/office/spreadsheetml/2009/9/main" objectType="Button" lockText="1"/>
</file>

<file path=xl/ctrlProps/ctrlProp289.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290.xml><?xml version="1.0" encoding="utf-8"?>
<formControlPr xmlns="http://schemas.microsoft.com/office/spreadsheetml/2009/9/main" objectType="Button" lockText="1"/>
</file>

<file path=xl/ctrlProps/ctrlProp291.xml><?xml version="1.0" encoding="utf-8"?>
<formControlPr xmlns="http://schemas.microsoft.com/office/spreadsheetml/2009/9/main" objectType="Button" lockText="1"/>
</file>

<file path=xl/ctrlProps/ctrlProp292.xml><?xml version="1.0" encoding="utf-8"?>
<formControlPr xmlns="http://schemas.microsoft.com/office/spreadsheetml/2009/9/main" objectType="Button" lockText="1"/>
</file>

<file path=xl/ctrlProps/ctrlProp293.xml><?xml version="1.0" encoding="utf-8"?>
<formControlPr xmlns="http://schemas.microsoft.com/office/spreadsheetml/2009/9/main" objectType="Button" lockText="1"/>
</file>

<file path=xl/ctrlProps/ctrlProp294.xml><?xml version="1.0" encoding="utf-8"?>
<formControlPr xmlns="http://schemas.microsoft.com/office/spreadsheetml/2009/9/main" objectType="Button" lockText="1"/>
</file>

<file path=xl/ctrlProps/ctrlProp295.xml><?xml version="1.0" encoding="utf-8"?>
<formControlPr xmlns="http://schemas.microsoft.com/office/spreadsheetml/2009/9/main" objectType="Button" lockText="1"/>
</file>

<file path=xl/ctrlProps/ctrlProp296.xml><?xml version="1.0" encoding="utf-8"?>
<formControlPr xmlns="http://schemas.microsoft.com/office/spreadsheetml/2009/9/main" objectType="Button" lockText="1"/>
</file>

<file path=xl/ctrlProps/ctrlProp297.xml><?xml version="1.0" encoding="utf-8"?>
<formControlPr xmlns="http://schemas.microsoft.com/office/spreadsheetml/2009/9/main" objectType="Button" lockText="1"/>
</file>

<file path=xl/ctrlProps/ctrlProp298.xml><?xml version="1.0" encoding="utf-8"?>
<formControlPr xmlns="http://schemas.microsoft.com/office/spreadsheetml/2009/9/main" objectType="Button" lockText="1"/>
</file>

<file path=xl/ctrlProps/ctrlProp299.xml><?xml version="1.0" encoding="utf-8"?>
<formControlPr xmlns="http://schemas.microsoft.com/office/spreadsheetml/2009/9/main" objectType="Button" lockText="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Button" lockText="1"/>
</file>

<file path=xl/ctrlProps/ctrlProp300.xml><?xml version="1.0" encoding="utf-8"?>
<formControlPr xmlns="http://schemas.microsoft.com/office/spreadsheetml/2009/9/main" objectType="Button" lockText="1"/>
</file>

<file path=xl/ctrlProps/ctrlProp301.xml><?xml version="1.0" encoding="utf-8"?>
<formControlPr xmlns="http://schemas.microsoft.com/office/spreadsheetml/2009/9/main" objectType="Button" lockText="1"/>
</file>

<file path=xl/ctrlProps/ctrlProp302.xml><?xml version="1.0" encoding="utf-8"?>
<formControlPr xmlns="http://schemas.microsoft.com/office/spreadsheetml/2009/9/main" objectType="Button" lockText="1"/>
</file>

<file path=xl/ctrlProps/ctrlProp303.xml><?xml version="1.0" encoding="utf-8"?>
<formControlPr xmlns="http://schemas.microsoft.com/office/spreadsheetml/2009/9/main" objectType="Button" lockText="1"/>
</file>

<file path=xl/ctrlProps/ctrlProp304.xml><?xml version="1.0" encoding="utf-8"?>
<formControlPr xmlns="http://schemas.microsoft.com/office/spreadsheetml/2009/9/main" objectType="Button" lockText="1"/>
</file>

<file path=xl/ctrlProps/ctrlProp305.xml><?xml version="1.0" encoding="utf-8"?>
<formControlPr xmlns="http://schemas.microsoft.com/office/spreadsheetml/2009/9/main" objectType="Button" lockText="1"/>
</file>

<file path=xl/ctrlProps/ctrlProp306.xml><?xml version="1.0" encoding="utf-8"?>
<formControlPr xmlns="http://schemas.microsoft.com/office/spreadsheetml/2009/9/main" objectType="Button" lockText="1"/>
</file>

<file path=xl/ctrlProps/ctrlProp307.xml><?xml version="1.0" encoding="utf-8"?>
<formControlPr xmlns="http://schemas.microsoft.com/office/spreadsheetml/2009/9/main" objectType="Button" lockText="1"/>
</file>

<file path=xl/ctrlProps/ctrlProp308.xml><?xml version="1.0" encoding="utf-8"?>
<formControlPr xmlns="http://schemas.microsoft.com/office/spreadsheetml/2009/9/main" objectType="Button" lockText="1"/>
</file>

<file path=xl/ctrlProps/ctrlProp309.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10.xml><?xml version="1.0" encoding="utf-8"?>
<formControlPr xmlns="http://schemas.microsoft.com/office/spreadsheetml/2009/9/main" objectType="Button" lockText="1"/>
</file>

<file path=xl/ctrlProps/ctrlProp311.xml><?xml version="1.0" encoding="utf-8"?>
<formControlPr xmlns="http://schemas.microsoft.com/office/spreadsheetml/2009/9/main" objectType="Button" lockText="1"/>
</file>

<file path=xl/ctrlProps/ctrlProp312.xml><?xml version="1.0" encoding="utf-8"?>
<formControlPr xmlns="http://schemas.microsoft.com/office/spreadsheetml/2009/9/main" objectType="Button" lockText="1"/>
</file>

<file path=xl/ctrlProps/ctrlProp313.xml><?xml version="1.0" encoding="utf-8"?>
<formControlPr xmlns="http://schemas.microsoft.com/office/spreadsheetml/2009/9/main" objectType="Button" lockText="1"/>
</file>

<file path=xl/ctrlProps/ctrlProp314.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3</xdr:row>
      <xdr:rowOff>28575</xdr:rowOff>
    </xdr:from>
    <xdr:to>
      <xdr:col>5</xdr:col>
      <xdr:colOff>400050</xdr:colOff>
      <xdr:row>3</xdr:row>
      <xdr:rowOff>2352675</xdr:rowOff>
    </xdr:to>
    <xdr:pic>
      <xdr:nvPicPr>
        <xdr:cNvPr id="4330" name="Picture 11"/>
        <xdr:cNvPicPr preferRelativeResize="1">
          <a:picLocks noChangeAspect="1"/>
        </xdr:cNvPicPr>
      </xdr:nvPicPr>
      <xdr:blipFill>
        <a:blip r:embed="rId1"/>
        <a:stretch>
          <a:fillRect/>
        </a:stretch>
      </xdr:blipFill>
      <xdr:spPr bwMode="auto">
        <a:xfrm>
          <a:off x="247650" y="3686175"/>
          <a:ext cx="3848100" cy="2324100"/>
        </a:xfrm>
        <a:prstGeom prst="rect">
          <a:avLst/>
        </a:prstGeom>
        <a:noFill/>
        <a:ln w="9525">
          <a:noFill/>
        </a:ln>
      </xdr:spPr>
    </xdr:pic>
    <xdr:clientData/>
  </xdr:twoCellAnchor>
  <xdr:twoCellAnchor editAs="oneCell">
    <xdr:from>
      <xdr:col>0</xdr:col>
      <xdr:colOff>381000</xdr:colOff>
      <xdr:row>2</xdr:row>
      <xdr:rowOff>885825</xdr:rowOff>
    </xdr:from>
    <xdr:to>
      <xdr:col>10</xdr:col>
      <xdr:colOff>361950</xdr:colOff>
      <xdr:row>2</xdr:row>
      <xdr:rowOff>2371725</xdr:rowOff>
    </xdr:to>
    <xdr:pic>
      <xdr:nvPicPr>
        <xdr:cNvPr id="4334" name="Picture 238"/>
        <xdr:cNvPicPr preferRelativeResize="1">
          <a:picLocks noChangeAspect="1"/>
        </xdr:cNvPicPr>
      </xdr:nvPicPr>
      <xdr:blipFill>
        <a:blip r:embed="rId2"/>
        <a:stretch>
          <a:fillRect/>
        </a:stretch>
      </xdr:blipFill>
      <xdr:spPr bwMode="auto">
        <a:xfrm>
          <a:off x="381000" y="1552575"/>
          <a:ext cx="7134225" cy="14859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editAs="oneCell">
        <xdr:from>
          <xdr:col>9</xdr:col>
          <xdr:colOff>180975</xdr:colOff>
          <xdr:row>7</xdr:row>
          <xdr:rowOff>1171575</xdr:rowOff>
        </xdr:from>
        <xdr:to>
          <xdr:col>9</xdr:col>
          <xdr:colOff>723900</xdr:colOff>
          <xdr:row>7</xdr:row>
          <xdr:rowOff>1409700</xdr:rowOff>
        </xdr:to>
        <xdr:sp macro="" textlink="">
          <xdr:nvSpPr>
            <xdr:cNvPr id="4098" name="Button 2" hidden="1">
              <a:extLst xmlns:a="http://schemas.openxmlformats.org/drawingml/2006/main">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Print</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33</xdr:row>
          <xdr:rowOff>180975</xdr:rowOff>
        </xdr:from>
        <xdr:to>
          <xdr:col>1</xdr:col>
          <xdr:colOff>85725</xdr:colOff>
          <xdr:row>34</xdr:row>
          <xdr:rowOff>238125</xdr:rowOff>
        </xdr:to>
        <xdr:sp macro="" textlink="">
          <xdr:nvSpPr>
            <xdr:cNvPr id="31745" name="Button 1" hidden="1">
              <a:extLst xmlns:a="http://schemas.openxmlformats.org/drawingml/2006/main">
                <a:ext uri="{63B3BB69-23CF-44E3-9099-C40C66FF867C}">
                  <a14:compatExt spid="_x0000_s31745"/>
                </a:ext>
                <a:ext uri="{FF2B5EF4-FFF2-40B4-BE49-F238E27FC236}">
                  <a16:creationId xmlns:a16="http://schemas.microsoft.com/office/drawing/2014/main" id="{00000000-0008-0000-0A00-0000017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44</xdr:row>
          <xdr:rowOff>66675</xdr:rowOff>
        </xdr:from>
        <xdr:to>
          <xdr:col>1</xdr:col>
          <xdr:colOff>85725</xdr:colOff>
          <xdr:row>45</xdr:row>
          <xdr:rowOff>123825</xdr:rowOff>
        </xdr:to>
        <xdr:sp macro="" textlink="">
          <xdr:nvSpPr>
            <xdr:cNvPr id="31746" name="Button 2" hidden="1">
              <a:extLst xmlns:a="http://schemas.openxmlformats.org/drawingml/2006/main">
                <a:ext uri="{63B3BB69-23CF-44E3-9099-C40C66FF867C}">
                  <a14:compatExt spid="_x0000_s31746"/>
                </a:ext>
                <a:ext uri="{FF2B5EF4-FFF2-40B4-BE49-F238E27FC236}">
                  <a16:creationId xmlns:a16="http://schemas.microsoft.com/office/drawing/2014/main" id="{00000000-0008-0000-0A00-0000027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66675</xdr:colOff>
          <xdr:row>55</xdr:row>
          <xdr:rowOff>66675</xdr:rowOff>
        </xdr:from>
        <xdr:to>
          <xdr:col>1</xdr:col>
          <xdr:colOff>104775</xdr:colOff>
          <xdr:row>56</xdr:row>
          <xdr:rowOff>123825</xdr:rowOff>
        </xdr:to>
        <xdr:sp macro="" textlink="">
          <xdr:nvSpPr>
            <xdr:cNvPr id="31747" name="Button 3" hidden="1">
              <a:extLst xmlns:a="http://schemas.openxmlformats.org/drawingml/2006/main">
                <a:ext uri="{63B3BB69-23CF-44E3-9099-C40C66FF867C}">
                  <a14:compatExt spid="_x0000_s31747"/>
                </a:ext>
                <a:ext uri="{FF2B5EF4-FFF2-40B4-BE49-F238E27FC236}">
                  <a16:creationId xmlns:a16="http://schemas.microsoft.com/office/drawing/2014/main" id="{00000000-0008-0000-0A00-0000037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77</xdr:row>
          <xdr:rowOff>66675</xdr:rowOff>
        </xdr:from>
        <xdr:to>
          <xdr:col>1</xdr:col>
          <xdr:colOff>85725</xdr:colOff>
          <xdr:row>78</xdr:row>
          <xdr:rowOff>123825</xdr:rowOff>
        </xdr:to>
        <xdr:sp macro="" textlink="">
          <xdr:nvSpPr>
            <xdr:cNvPr id="31748" name="Button 4" hidden="1">
              <a:extLst xmlns:a="http://schemas.openxmlformats.org/drawingml/2006/main">
                <a:ext uri="{63B3BB69-23CF-44E3-9099-C40C66FF867C}">
                  <a14:compatExt spid="_x0000_s31748"/>
                </a:ext>
                <a:ext uri="{FF2B5EF4-FFF2-40B4-BE49-F238E27FC236}">
                  <a16:creationId xmlns:a16="http://schemas.microsoft.com/office/drawing/2014/main" id="{00000000-0008-0000-0A00-0000047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94</xdr:row>
          <xdr:rowOff>66675</xdr:rowOff>
        </xdr:from>
        <xdr:to>
          <xdr:col>1</xdr:col>
          <xdr:colOff>85725</xdr:colOff>
          <xdr:row>95</xdr:row>
          <xdr:rowOff>123825</xdr:rowOff>
        </xdr:to>
        <xdr:sp macro="" textlink="">
          <xdr:nvSpPr>
            <xdr:cNvPr id="31749" name="Button 5" hidden="1">
              <a:extLst xmlns:a="http://schemas.openxmlformats.org/drawingml/2006/main">
                <a:ext uri="{63B3BB69-23CF-44E3-9099-C40C66FF867C}">
                  <a14:compatExt spid="_x0000_s31749"/>
                </a:ext>
                <a:ext uri="{FF2B5EF4-FFF2-40B4-BE49-F238E27FC236}">
                  <a16:creationId xmlns:a16="http://schemas.microsoft.com/office/drawing/2014/main" id="{00000000-0008-0000-0A00-0000057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33</xdr:row>
          <xdr:rowOff>180975</xdr:rowOff>
        </xdr:from>
        <xdr:to>
          <xdr:col>2</xdr:col>
          <xdr:colOff>0</xdr:colOff>
          <xdr:row>34</xdr:row>
          <xdr:rowOff>238125</xdr:rowOff>
        </xdr:to>
        <xdr:sp macro="" textlink="">
          <xdr:nvSpPr>
            <xdr:cNvPr id="31750" name="Button 6" hidden="1">
              <a:extLst xmlns:a="http://schemas.openxmlformats.org/drawingml/2006/main">
                <a:ext uri="{63B3BB69-23CF-44E3-9099-C40C66FF867C}">
                  <a14:compatExt spid="_x0000_s31750"/>
                </a:ext>
                <a:ext uri="{FF2B5EF4-FFF2-40B4-BE49-F238E27FC236}">
                  <a16:creationId xmlns:a16="http://schemas.microsoft.com/office/drawing/2014/main" id="{00000000-0008-0000-0A00-0000067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114300</xdr:colOff>
          <xdr:row>44</xdr:row>
          <xdr:rowOff>66675</xdr:rowOff>
        </xdr:from>
        <xdr:to>
          <xdr:col>1</xdr:col>
          <xdr:colOff>1485900</xdr:colOff>
          <xdr:row>45</xdr:row>
          <xdr:rowOff>123825</xdr:rowOff>
        </xdr:to>
        <xdr:sp macro="" textlink="">
          <xdr:nvSpPr>
            <xdr:cNvPr id="31751" name="Button 7" hidden="1">
              <a:extLst xmlns:a="http://schemas.openxmlformats.org/drawingml/2006/main">
                <a:ext uri="{63B3BB69-23CF-44E3-9099-C40C66FF867C}">
                  <a14:compatExt spid="_x0000_s31751"/>
                </a:ext>
                <a:ext uri="{FF2B5EF4-FFF2-40B4-BE49-F238E27FC236}">
                  <a16:creationId xmlns:a16="http://schemas.microsoft.com/office/drawing/2014/main" id="{00000000-0008-0000-0A00-0000077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123825</xdr:colOff>
          <xdr:row>55</xdr:row>
          <xdr:rowOff>66675</xdr:rowOff>
        </xdr:from>
        <xdr:to>
          <xdr:col>1</xdr:col>
          <xdr:colOff>1485900</xdr:colOff>
          <xdr:row>56</xdr:row>
          <xdr:rowOff>123825</xdr:rowOff>
        </xdr:to>
        <xdr:sp macro="" textlink="">
          <xdr:nvSpPr>
            <xdr:cNvPr id="31752" name="Button 8" hidden="1">
              <a:extLst xmlns:a="http://schemas.openxmlformats.org/drawingml/2006/main">
                <a:ext uri="{63B3BB69-23CF-44E3-9099-C40C66FF867C}">
                  <a14:compatExt spid="_x0000_s31752"/>
                </a:ext>
                <a:ext uri="{FF2B5EF4-FFF2-40B4-BE49-F238E27FC236}">
                  <a16:creationId xmlns:a16="http://schemas.microsoft.com/office/drawing/2014/main" id="{00000000-0008-0000-0A00-0000087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77</xdr:row>
          <xdr:rowOff>66675</xdr:rowOff>
        </xdr:from>
        <xdr:to>
          <xdr:col>2</xdr:col>
          <xdr:colOff>0</xdr:colOff>
          <xdr:row>78</xdr:row>
          <xdr:rowOff>123825</xdr:rowOff>
        </xdr:to>
        <xdr:sp macro="" textlink="">
          <xdr:nvSpPr>
            <xdr:cNvPr id="31753" name="Button 9" hidden="1">
              <a:extLst xmlns:a="http://schemas.openxmlformats.org/drawingml/2006/main">
                <a:ext uri="{63B3BB69-23CF-44E3-9099-C40C66FF867C}">
                  <a14:compatExt spid="_x0000_s31753"/>
                </a:ext>
                <a:ext uri="{FF2B5EF4-FFF2-40B4-BE49-F238E27FC236}">
                  <a16:creationId xmlns:a16="http://schemas.microsoft.com/office/drawing/2014/main" id="{00000000-0008-0000-0A00-0000097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94</xdr:row>
          <xdr:rowOff>66675</xdr:rowOff>
        </xdr:from>
        <xdr:to>
          <xdr:col>2</xdr:col>
          <xdr:colOff>0</xdr:colOff>
          <xdr:row>95</xdr:row>
          <xdr:rowOff>123825</xdr:rowOff>
        </xdr:to>
        <xdr:sp macro="" textlink="">
          <xdr:nvSpPr>
            <xdr:cNvPr id="31754" name="Button 10" hidden="1">
              <a:extLst xmlns:a="http://schemas.openxmlformats.org/drawingml/2006/main">
                <a:ext uri="{63B3BB69-23CF-44E3-9099-C40C66FF867C}">
                  <a14:compatExt spid="_x0000_s31754"/>
                </a:ext>
                <a:ext uri="{FF2B5EF4-FFF2-40B4-BE49-F238E27FC236}">
                  <a16:creationId xmlns:a16="http://schemas.microsoft.com/office/drawing/2014/main" id="{00000000-0008-0000-0A00-00000A7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22</xdr:row>
          <xdr:rowOff>104775</xdr:rowOff>
        </xdr:from>
        <xdr:to>
          <xdr:col>1</xdr:col>
          <xdr:colOff>85725</xdr:colOff>
          <xdr:row>23</xdr:row>
          <xdr:rowOff>161925</xdr:rowOff>
        </xdr:to>
        <xdr:sp macro="" textlink="">
          <xdr:nvSpPr>
            <xdr:cNvPr id="31755" name="Button 11" hidden="1">
              <a:extLst xmlns:a="http://schemas.openxmlformats.org/drawingml/2006/main">
                <a:ext uri="{63B3BB69-23CF-44E3-9099-C40C66FF867C}">
                  <a14:compatExt spid="_x0000_s31755"/>
                </a:ext>
                <a:ext uri="{FF2B5EF4-FFF2-40B4-BE49-F238E27FC236}">
                  <a16:creationId xmlns:a16="http://schemas.microsoft.com/office/drawing/2014/main" id="{00000000-0008-0000-0A00-00000B7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123825</xdr:colOff>
          <xdr:row>22</xdr:row>
          <xdr:rowOff>104775</xdr:rowOff>
        </xdr:from>
        <xdr:to>
          <xdr:col>1</xdr:col>
          <xdr:colOff>1485900</xdr:colOff>
          <xdr:row>23</xdr:row>
          <xdr:rowOff>161925</xdr:rowOff>
        </xdr:to>
        <xdr:sp macro="" textlink="">
          <xdr:nvSpPr>
            <xdr:cNvPr id="31756" name="Button 12" hidden="1">
              <a:extLst xmlns:a="http://schemas.openxmlformats.org/drawingml/2006/main">
                <a:ext uri="{63B3BB69-23CF-44E3-9099-C40C66FF867C}">
                  <a14:compatExt spid="_x0000_s31756"/>
                </a:ext>
                <a:ext uri="{FF2B5EF4-FFF2-40B4-BE49-F238E27FC236}">
                  <a16:creationId xmlns:a16="http://schemas.microsoft.com/office/drawing/2014/main" id="{00000000-0008-0000-0A00-00000C7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38100</xdr:colOff>
          <xdr:row>11</xdr:row>
          <xdr:rowOff>104775</xdr:rowOff>
        </xdr:from>
        <xdr:to>
          <xdr:col>1</xdr:col>
          <xdr:colOff>76200</xdr:colOff>
          <xdr:row>12</xdr:row>
          <xdr:rowOff>161925</xdr:rowOff>
        </xdr:to>
        <xdr:sp macro="" textlink="">
          <xdr:nvSpPr>
            <xdr:cNvPr id="31757" name="Button 13" hidden="1">
              <a:extLst xmlns:a="http://schemas.openxmlformats.org/drawingml/2006/main">
                <a:ext uri="{63B3BB69-23CF-44E3-9099-C40C66FF867C}">
                  <a14:compatExt spid="_x0000_s31757"/>
                </a:ext>
                <a:ext uri="{FF2B5EF4-FFF2-40B4-BE49-F238E27FC236}">
                  <a16:creationId xmlns:a16="http://schemas.microsoft.com/office/drawing/2014/main" id="{00000000-0008-0000-0A00-00000D7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123825</xdr:colOff>
          <xdr:row>11</xdr:row>
          <xdr:rowOff>104775</xdr:rowOff>
        </xdr:from>
        <xdr:to>
          <xdr:col>1</xdr:col>
          <xdr:colOff>1485900</xdr:colOff>
          <xdr:row>12</xdr:row>
          <xdr:rowOff>161925</xdr:rowOff>
        </xdr:to>
        <xdr:sp macro="" textlink="">
          <xdr:nvSpPr>
            <xdr:cNvPr id="31758" name="Button 14" hidden="1">
              <a:extLst xmlns:a="http://schemas.openxmlformats.org/drawingml/2006/main">
                <a:ext uri="{63B3BB69-23CF-44E3-9099-C40C66FF867C}">
                  <a14:compatExt spid="_x0000_s31758"/>
                </a:ext>
                <a:ext uri="{FF2B5EF4-FFF2-40B4-BE49-F238E27FC236}">
                  <a16:creationId xmlns:a16="http://schemas.microsoft.com/office/drawing/2014/main" id="{00000000-0008-0000-0A00-00000E7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38100</xdr:colOff>
          <xdr:row>105</xdr:row>
          <xdr:rowOff>76200</xdr:rowOff>
        </xdr:from>
        <xdr:to>
          <xdr:col>0</xdr:col>
          <xdr:colOff>1571625</xdr:colOff>
          <xdr:row>106</xdr:row>
          <xdr:rowOff>123825</xdr:rowOff>
        </xdr:to>
        <xdr:sp macro="" textlink="">
          <xdr:nvSpPr>
            <xdr:cNvPr id="31759" name="Button 15" hidden="1">
              <a:extLst xmlns:a="http://schemas.openxmlformats.org/drawingml/2006/main">
                <a:ext uri="{63B3BB69-23CF-44E3-9099-C40C66FF867C}">
                  <a14:compatExt spid="_x0000_s31759"/>
                </a:ext>
                <a:ext uri="{FF2B5EF4-FFF2-40B4-BE49-F238E27FC236}">
                  <a16:creationId xmlns:a16="http://schemas.microsoft.com/office/drawing/2014/main" id="{00000000-0008-0000-0A00-00000F7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1</xdr:col>
          <xdr:colOff>9525</xdr:colOff>
          <xdr:row>105</xdr:row>
          <xdr:rowOff>76200</xdr:rowOff>
        </xdr:from>
        <xdr:to>
          <xdr:col>1</xdr:col>
          <xdr:colOff>1466850</xdr:colOff>
          <xdr:row>106</xdr:row>
          <xdr:rowOff>123825</xdr:rowOff>
        </xdr:to>
        <xdr:sp macro="" textlink="">
          <xdr:nvSpPr>
            <xdr:cNvPr id="31760" name="Button 16" hidden="1">
              <a:extLst xmlns:a="http://schemas.openxmlformats.org/drawingml/2006/main">
                <a:ext uri="{63B3BB69-23CF-44E3-9099-C40C66FF867C}">
                  <a14:compatExt spid="_x0000_s31760"/>
                </a:ext>
                <a:ext uri="{FF2B5EF4-FFF2-40B4-BE49-F238E27FC236}">
                  <a16:creationId xmlns:a16="http://schemas.microsoft.com/office/drawing/2014/main" id="{00000000-0008-0000-0A00-0000107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8</xdr:col>
          <xdr:colOff>209550</xdr:colOff>
          <xdr:row>16</xdr:row>
          <xdr:rowOff>19050</xdr:rowOff>
        </xdr:from>
        <xdr:to>
          <xdr:col>10</xdr:col>
          <xdr:colOff>704850</xdr:colOff>
          <xdr:row>16</xdr:row>
          <xdr:rowOff>257175</xdr:rowOff>
        </xdr:to>
        <xdr:sp macro="" textlink="">
          <xdr:nvSpPr>
            <xdr:cNvPr id="31761" name="Button 17" hidden="1">
              <a:extLst xmlns:a="http://schemas.openxmlformats.org/drawingml/2006/main">
                <a:ext uri="{63B3BB69-23CF-44E3-9099-C40C66FF867C}">
                  <a14:compatExt spid="_x0000_s31761"/>
                </a:ext>
                <a:ext uri="{FF2B5EF4-FFF2-40B4-BE49-F238E27FC236}">
                  <a16:creationId xmlns:a16="http://schemas.microsoft.com/office/drawing/2014/main" id="{00000000-0008-0000-0A00-0000117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200025</xdr:colOff>
          <xdr:row>27</xdr:row>
          <xdr:rowOff>19050</xdr:rowOff>
        </xdr:from>
        <xdr:to>
          <xdr:col>11</xdr:col>
          <xdr:colOff>0</xdr:colOff>
          <xdr:row>27</xdr:row>
          <xdr:rowOff>257175</xdr:rowOff>
        </xdr:to>
        <xdr:sp macro="" textlink="">
          <xdr:nvSpPr>
            <xdr:cNvPr id="31762" name="Button 18" hidden="1">
              <a:extLst xmlns:a="http://schemas.openxmlformats.org/drawingml/2006/main">
                <a:ext uri="{63B3BB69-23CF-44E3-9099-C40C66FF867C}">
                  <a14:compatExt spid="_x0000_s31762"/>
                </a:ext>
                <a:ext uri="{FF2B5EF4-FFF2-40B4-BE49-F238E27FC236}">
                  <a16:creationId xmlns:a16="http://schemas.microsoft.com/office/drawing/2014/main" id="{00000000-0008-0000-0A00-0000127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180975</xdr:colOff>
          <xdr:row>38</xdr:row>
          <xdr:rowOff>19050</xdr:rowOff>
        </xdr:from>
        <xdr:to>
          <xdr:col>11</xdr:col>
          <xdr:colOff>0</xdr:colOff>
          <xdr:row>38</xdr:row>
          <xdr:rowOff>257175</xdr:rowOff>
        </xdr:to>
        <xdr:sp macro="" textlink="">
          <xdr:nvSpPr>
            <xdr:cNvPr id="31763" name="Button 19" hidden="1">
              <a:extLst xmlns:a="http://schemas.openxmlformats.org/drawingml/2006/main">
                <a:ext uri="{63B3BB69-23CF-44E3-9099-C40C66FF867C}">
                  <a14:compatExt spid="_x0000_s31763"/>
                </a:ext>
                <a:ext uri="{FF2B5EF4-FFF2-40B4-BE49-F238E27FC236}">
                  <a16:creationId xmlns:a16="http://schemas.microsoft.com/office/drawing/2014/main" id="{00000000-0008-0000-0A00-0000137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49</xdr:row>
          <xdr:rowOff>19050</xdr:rowOff>
        </xdr:from>
        <xdr:to>
          <xdr:col>11</xdr:col>
          <xdr:colOff>0</xdr:colOff>
          <xdr:row>49</xdr:row>
          <xdr:rowOff>257175</xdr:rowOff>
        </xdr:to>
        <xdr:sp macro="" textlink="">
          <xdr:nvSpPr>
            <xdr:cNvPr id="31764" name="Button 20" hidden="1">
              <a:extLst xmlns:a="http://schemas.openxmlformats.org/drawingml/2006/main">
                <a:ext uri="{63B3BB69-23CF-44E3-9099-C40C66FF867C}">
                  <a14:compatExt spid="_x0000_s31764"/>
                </a:ext>
                <a:ext uri="{FF2B5EF4-FFF2-40B4-BE49-F238E27FC236}">
                  <a16:creationId xmlns:a16="http://schemas.microsoft.com/office/drawing/2014/main" id="{00000000-0008-0000-0A00-0000147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60</xdr:row>
          <xdr:rowOff>19050</xdr:rowOff>
        </xdr:from>
        <xdr:to>
          <xdr:col>11</xdr:col>
          <xdr:colOff>0</xdr:colOff>
          <xdr:row>60</xdr:row>
          <xdr:rowOff>257175</xdr:rowOff>
        </xdr:to>
        <xdr:sp macro="" textlink="">
          <xdr:nvSpPr>
            <xdr:cNvPr id="31765" name="Button 21" hidden="1">
              <a:extLst xmlns:a="http://schemas.openxmlformats.org/drawingml/2006/main">
                <a:ext uri="{63B3BB69-23CF-44E3-9099-C40C66FF867C}">
                  <a14:compatExt spid="_x0000_s31765"/>
                </a:ext>
                <a:ext uri="{FF2B5EF4-FFF2-40B4-BE49-F238E27FC236}">
                  <a16:creationId xmlns:a16="http://schemas.microsoft.com/office/drawing/2014/main" id="{00000000-0008-0000-0A00-0000157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88</xdr:row>
          <xdr:rowOff>19050</xdr:rowOff>
        </xdr:from>
        <xdr:to>
          <xdr:col>11</xdr:col>
          <xdr:colOff>0</xdr:colOff>
          <xdr:row>88</xdr:row>
          <xdr:rowOff>257175</xdr:rowOff>
        </xdr:to>
        <xdr:sp macro="" textlink="">
          <xdr:nvSpPr>
            <xdr:cNvPr id="31766" name="Button 22" hidden="1">
              <a:extLst xmlns:a="http://schemas.openxmlformats.org/drawingml/2006/main">
                <a:ext uri="{63B3BB69-23CF-44E3-9099-C40C66FF867C}">
                  <a14:compatExt spid="_x0000_s31766"/>
                </a:ext>
                <a:ext uri="{FF2B5EF4-FFF2-40B4-BE49-F238E27FC236}">
                  <a16:creationId xmlns:a16="http://schemas.microsoft.com/office/drawing/2014/main" id="{00000000-0008-0000-0A00-0000167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99</xdr:row>
          <xdr:rowOff>19050</xdr:rowOff>
        </xdr:from>
        <xdr:to>
          <xdr:col>11</xdr:col>
          <xdr:colOff>0</xdr:colOff>
          <xdr:row>99</xdr:row>
          <xdr:rowOff>257175</xdr:rowOff>
        </xdr:to>
        <xdr:sp macro="" textlink="">
          <xdr:nvSpPr>
            <xdr:cNvPr id="31767" name="Button 23" hidden="1">
              <a:extLst xmlns:a="http://schemas.openxmlformats.org/drawingml/2006/main">
                <a:ext uri="{63B3BB69-23CF-44E3-9099-C40C66FF867C}">
                  <a14:compatExt spid="_x0000_s31767"/>
                </a:ext>
                <a:ext uri="{FF2B5EF4-FFF2-40B4-BE49-F238E27FC236}">
                  <a16:creationId xmlns:a16="http://schemas.microsoft.com/office/drawing/2014/main" id="{00000000-0008-0000-0A00-0000177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110</xdr:row>
          <xdr:rowOff>19050</xdr:rowOff>
        </xdr:from>
        <xdr:to>
          <xdr:col>11</xdr:col>
          <xdr:colOff>0</xdr:colOff>
          <xdr:row>110</xdr:row>
          <xdr:rowOff>257175</xdr:rowOff>
        </xdr:to>
        <xdr:sp macro="" textlink="">
          <xdr:nvSpPr>
            <xdr:cNvPr id="31768" name="Button 24" hidden="1">
              <a:extLst xmlns:a="http://schemas.openxmlformats.org/drawingml/2006/main">
                <a:ext uri="{63B3BB69-23CF-44E3-9099-C40C66FF867C}">
                  <a14:compatExt spid="_x0000_s31768"/>
                </a:ext>
                <a:ext uri="{FF2B5EF4-FFF2-40B4-BE49-F238E27FC236}">
                  <a16:creationId xmlns:a16="http://schemas.microsoft.com/office/drawing/2014/main" id="{00000000-0008-0000-0A00-0000187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83</xdr:row>
          <xdr:rowOff>180975</xdr:rowOff>
        </xdr:from>
        <xdr:to>
          <xdr:col>1</xdr:col>
          <xdr:colOff>85725</xdr:colOff>
          <xdr:row>84</xdr:row>
          <xdr:rowOff>238125</xdr:rowOff>
        </xdr:to>
        <xdr:sp macro="" textlink="">
          <xdr:nvSpPr>
            <xdr:cNvPr id="31769" name="Button 25" hidden="1">
              <a:extLst xmlns:a="http://schemas.openxmlformats.org/drawingml/2006/main">
                <a:ext uri="{63B3BB69-23CF-44E3-9099-C40C66FF867C}">
                  <a14:compatExt spid="_x0000_s31769"/>
                </a:ext>
                <a:ext uri="{FF2B5EF4-FFF2-40B4-BE49-F238E27FC236}">
                  <a16:creationId xmlns:a16="http://schemas.microsoft.com/office/drawing/2014/main" id="{00000000-0008-0000-0A00-0000197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83</xdr:row>
          <xdr:rowOff>180975</xdr:rowOff>
        </xdr:from>
        <xdr:to>
          <xdr:col>2</xdr:col>
          <xdr:colOff>0</xdr:colOff>
          <xdr:row>84</xdr:row>
          <xdr:rowOff>238125</xdr:rowOff>
        </xdr:to>
        <xdr:sp macro="" textlink="">
          <xdr:nvSpPr>
            <xdr:cNvPr id="31770" name="Button 26" hidden="1">
              <a:extLst xmlns:a="http://schemas.openxmlformats.org/drawingml/2006/main">
                <a:ext uri="{63B3BB69-23CF-44E3-9099-C40C66FF867C}">
                  <a14:compatExt spid="_x0000_s31770"/>
                </a:ext>
                <a:ext uri="{FF2B5EF4-FFF2-40B4-BE49-F238E27FC236}">
                  <a16:creationId xmlns:a16="http://schemas.microsoft.com/office/drawing/2014/main" id="{00000000-0008-0000-0A00-00001A7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33</xdr:row>
          <xdr:rowOff>180975</xdr:rowOff>
        </xdr:from>
        <xdr:to>
          <xdr:col>1</xdr:col>
          <xdr:colOff>85725</xdr:colOff>
          <xdr:row>34</xdr:row>
          <xdr:rowOff>238125</xdr:rowOff>
        </xdr:to>
        <xdr:sp macro="" textlink="">
          <xdr:nvSpPr>
            <xdr:cNvPr id="45057" name="Button 1" hidden="1">
              <a:extLst xmlns:a="http://schemas.openxmlformats.org/drawingml/2006/main">
                <a:ext uri="{63B3BB69-23CF-44E3-9099-C40C66FF867C}">
                  <a14:compatExt spid="_x0000_s45057"/>
                </a:ext>
                <a:ext uri="{FF2B5EF4-FFF2-40B4-BE49-F238E27FC236}">
                  <a16:creationId xmlns:a16="http://schemas.microsoft.com/office/drawing/2014/main" id="{00000000-0008-0000-0B00-000001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44</xdr:row>
          <xdr:rowOff>66675</xdr:rowOff>
        </xdr:from>
        <xdr:to>
          <xdr:col>1</xdr:col>
          <xdr:colOff>85725</xdr:colOff>
          <xdr:row>45</xdr:row>
          <xdr:rowOff>123825</xdr:rowOff>
        </xdr:to>
        <xdr:sp macro="" textlink="">
          <xdr:nvSpPr>
            <xdr:cNvPr id="45058" name="Button 2" hidden="1">
              <a:extLst xmlns:a="http://schemas.openxmlformats.org/drawingml/2006/main">
                <a:ext uri="{63B3BB69-23CF-44E3-9099-C40C66FF867C}">
                  <a14:compatExt spid="_x0000_s45058"/>
                </a:ext>
                <a:ext uri="{FF2B5EF4-FFF2-40B4-BE49-F238E27FC236}">
                  <a16:creationId xmlns:a16="http://schemas.microsoft.com/office/drawing/2014/main" id="{00000000-0008-0000-0B00-000002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66675</xdr:colOff>
          <xdr:row>55</xdr:row>
          <xdr:rowOff>66675</xdr:rowOff>
        </xdr:from>
        <xdr:to>
          <xdr:col>1</xdr:col>
          <xdr:colOff>104775</xdr:colOff>
          <xdr:row>56</xdr:row>
          <xdr:rowOff>123825</xdr:rowOff>
        </xdr:to>
        <xdr:sp macro="" textlink="">
          <xdr:nvSpPr>
            <xdr:cNvPr id="45059" name="Button 3" hidden="1">
              <a:extLst xmlns:a="http://schemas.openxmlformats.org/drawingml/2006/main">
                <a:ext uri="{63B3BB69-23CF-44E3-9099-C40C66FF867C}">
                  <a14:compatExt spid="_x0000_s45059"/>
                </a:ext>
                <a:ext uri="{FF2B5EF4-FFF2-40B4-BE49-F238E27FC236}">
                  <a16:creationId xmlns:a16="http://schemas.microsoft.com/office/drawing/2014/main" id="{00000000-0008-0000-0B00-000003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77</xdr:row>
          <xdr:rowOff>66675</xdr:rowOff>
        </xdr:from>
        <xdr:to>
          <xdr:col>1</xdr:col>
          <xdr:colOff>85725</xdr:colOff>
          <xdr:row>78</xdr:row>
          <xdr:rowOff>123825</xdr:rowOff>
        </xdr:to>
        <xdr:sp macro="" textlink="">
          <xdr:nvSpPr>
            <xdr:cNvPr id="45060" name="Button 4" hidden="1">
              <a:extLst xmlns:a="http://schemas.openxmlformats.org/drawingml/2006/main">
                <a:ext uri="{63B3BB69-23CF-44E3-9099-C40C66FF867C}">
                  <a14:compatExt spid="_x0000_s45060"/>
                </a:ext>
                <a:ext uri="{FF2B5EF4-FFF2-40B4-BE49-F238E27FC236}">
                  <a16:creationId xmlns:a16="http://schemas.microsoft.com/office/drawing/2014/main" id="{00000000-0008-0000-0B00-000004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94</xdr:row>
          <xdr:rowOff>66675</xdr:rowOff>
        </xdr:from>
        <xdr:to>
          <xdr:col>1</xdr:col>
          <xdr:colOff>85725</xdr:colOff>
          <xdr:row>95</xdr:row>
          <xdr:rowOff>123825</xdr:rowOff>
        </xdr:to>
        <xdr:sp macro="" textlink="">
          <xdr:nvSpPr>
            <xdr:cNvPr id="45061" name="Button 5" hidden="1">
              <a:extLst xmlns:a="http://schemas.openxmlformats.org/drawingml/2006/main">
                <a:ext uri="{63B3BB69-23CF-44E3-9099-C40C66FF867C}">
                  <a14:compatExt spid="_x0000_s45061"/>
                </a:ext>
                <a:ext uri="{FF2B5EF4-FFF2-40B4-BE49-F238E27FC236}">
                  <a16:creationId xmlns:a16="http://schemas.microsoft.com/office/drawing/2014/main" id="{00000000-0008-0000-0B00-000005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33</xdr:row>
          <xdr:rowOff>180975</xdr:rowOff>
        </xdr:from>
        <xdr:to>
          <xdr:col>2</xdr:col>
          <xdr:colOff>0</xdr:colOff>
          <xdr:row>34</xdr:row>
          <xdr:rowOff>238125</xdr:rowOff>
        </xdr:to>
        <xdr:sp macro="" textlink="">
          <xdr:nvSpPr>
            <xdr:cNvPr id="45062" name="Button 6" hidden="1">
              <a:extLst xmlns:a="http://schemas.openxmlformats.org/drawingml/2006/main">
                <a:ext uri="{63B3BB69-23CF-44E3-9099-C40C66FF867C}">
                  <a14:compatExt spid="_x0000_s45062"/>
                </a:ext>
                <a:ext uri="{FF2B5EF4-FFF2-40B4-BE49-F238E27FC236}">
                  <a16:creationId xmlns:a16="http://schemas.microsoft.com/office/drawing/2014/main" id="{00000000-0008-0000-0B00-000006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114300</xdr:colOff>
          <xdr:row>44</xdr:row>
          <xdr:rowOff>66675</xdr:rowOff>
        </xdr:from>
        <xdr:to>
          <xdr:col>1</xdr:col>
          <xdr:colOff>1485900</xdr:colOff>
          <xdr:row>45</xdr:row>
          <xdr:rowOff>123825</xdr:rowOff>
        </xdr:to>
        <xdr:sp macro="" textlink="">
          <xdr:nvSpPr>
            <xdr:cNvPr id="45063" name="Button 7" hidden="1">
              <a:extLst xmlns:a="http://schemas.openxmlformats.org/drawingml/2006/main">
                <a:ext uri="{63B3BB69-23CF-44E3-9099-C40C66FF867C}">
                  <a14:compatExt spid="_x0000_s45063"/>
                </a:ext>
                <a:ext uri="{FF2B5EF4-FFF2-40B4-BE49-F238E27FC236}">
                  <a16:creationId xmlns:a16="http://schemas.microsoft.com/office/drawing/2014/main" id="{00000000-0008-0000-0B00-000007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123825</xdr:colOff>
          <xdr:row>55</xdr:row>
          <xdr:rowOff>66675</xdr:rowOff>
        </xdr:from>
        <xdr:to>
          <xdr:col>1</xdr:col>
          <xdr:colOff>1485900</xdr:colOff>
          <xdr:row>56</xdr:row>
          <xdr:rowOff>123825</xdr:rowOff>
        </xdr:to>
        <xdr:sp macro="" textlink="">
          <xdr:nvSpPr>
            <xdr:cNvPr id="45064" name="Button 8" hidden="1">
              <a:extLst xmlns:a="http://schemas.openxmlformats.org/drawingml/2006/main">
                <a:ext uri="{63B3BB69-23CF-44E3-9099-C40C66FF867C}">
                  <a14:compatExt spid="_x0000_s45064"/>
                </a:ext>
                <a:ext uri="{FF2B5EF4-FFF2-40B4-BE49-F238E27FC236}">
                  <a16:creationId xmlns:a16="http://schemas.microsoft.com/office/drawing/2014/main" id="{00000000-0008-0000-0B00-000008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77</xdr:row>
          <xdr:rowOff>66675</xdr:rowOff>
        </xdr:from>
        <xdr:to>
          <xdr:col>2</xdr:col>
          <xdr:colOff>0</xdr:colOff>
          <xdr:row>78</xdr:row>
          <xdr:rowOff>123825</xdr:rowOff>
        </xdr:to>
        <xdr:sp macro="" textlink="">
          <xdr:nvSpPr>
            <xdr:cNvPr id="45065" name="Button 9" hidden="1">
              <a:extLst xmlns:a="http://schemas.openxmlformats.org/drawingml/2006/main">
                <a:ext uri="{63B3BB69-23CF-44E3-9099-C40C66FF867C}">
                  <a14:compatExt spid="_x0000_s45065"/>
                </a:ext>
                <a:ext uri="{FF2B5EF4-FFF2-40B4-BE49-F238E27FC236}">
                  <a16:creationId xmlns:a16="http://schemas.microsoft.com/office/drawing/2014/main" id="{00000000-0008-0000-0B00-000009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94</xdr:row>
          <xdr:rowOff>66675</xdr:rowOff>
        </xdr:from>
        <xdr:to>
          <xdr:col>2</xdr:col>
          <xdr:colOff>0</xdr:colOff>
          <xdr:row>95</xdr:row>
          <xdr:rowOff>123825</xdr:rowOff>
        </xdr:to>
        <xdr:sp macro="" textlink="">
          <xdr:nvSpPr>
            <xdr:cNvPr id="45066" name="Button 10" hidden="1">
              <a:extLst xmlns:a="http://schemas.openxmlformats.org/drawingml/2006/main">
                <a:ext uri="{63B3BB69-23CF-44E3-9099-C40C66FF867C}">
                  <a14:compatExt spid="_x0000_s45066"/>
                </a:ext>
                <a:ext uri="{FF2B5EF4-FFF2-40B4-BE49-F238E27FC236}">
                  <a16:creationId xmlns:a16="http://schemas.microsoft.com/office/drawing/2014/main" id="{00000000-0008-0000-0B00-00000A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22</xdr:row>
          <xdr:rowOff>104775</xdr:rowOff>
        </xdr:from>
        <xdr:to>
          <xdr:col>1</xdr:col>
          <xdr:colOff>85725</xdr:colOff>
          <xdr:row>23</xdr:row>
          <xdr:rowOff>161925</xdr:rowOff>
        </xdr:to>
        <xdr:sp macro="" textlink="">
          <xdr:nvSpPr>
            <xdr:cNvPr id="45067" name="Button 11" hidden="1">
              <a:extLst xmlns:a="http://schemas.openxmlformats.org/drawingml/2006/main">
                <a:ext uri="{63B3BB69-23CF-44E3-9099-C40C66FF867C}">
                  <a14:compatExt spid="_x0000_s45067"/>
                </a:ext>
                <a:ext uri="{FF2B5EF4-FFF2-40B4-BE49-F238E27FC236}">
                  <a16:creationId xmlns:a16="http://schemas.microsoft.com/office/drawing/2014/main" id="{00000000-0008-0000-0B00-00000B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123825</xdr:colOff>
          <xdr:row>22</xdr:row>
          <xdr:rowOff>104775</xdr:rowOff>
        </xdr:from>
        <xdr:to>
          <xdr:col>1</xdr:col>
          <xdr:colOff>1485900</xdr:colOff>
          <xdr:row>23</xdr:row>
          <xdr:rowOff>161925</xdr:rowOff>
        </xdr:to>
        <xdr:sp macro="" textlink="">
          <xdr:nvSpPr>
            <xdr:cNvPr id="45068" name="Button 12" hidden="1">
              <a:extLst xmlns:a="http://schemas.openxmlformats.org/drawingml/2006/main">
                <a:ext uri="{63B3BB69-23CF-44E3-9099-C40C66FF867C}">
                  <a14:compatExt spid="_x0000_s45068"/>
                </a:ext>
                <a:ext uri="{FF2B5EF4-FFF2-40B4-BE49-F238E27FC236}">
                  <a16:creationId xmlns:a16="http://schemas.microsoft.com/office/drawing/2014/main" id="{00000000-0008-0000-0B00-00000C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38100</xdr:colOff>
          <xdr:row>11</xdr:row>
          <xdr:rowOff>104775</xdr:rowOff>
        </xdr:from>
        <xdr:to>
          <xdr:col>1</xdr:col>
          <xdr:colOff>76200</xdr:colOff>
          <xdr:row>12</xdr:row>
          <xdr:rowOff>161925</xdr:rowOff>
        </xdr:to>
        <xdr:sp macro="" textlink="">
          <xdr:nvSpPr>
            <xdr:cNvPr id="45069" name="Button 13" hidden="1">
              <a:extLst xmlns:a="http://schemas.openxmlformats.org/drawingml/2006/main">
                <a:ext uri="{63B3BB69-23CF-44E3-9099-C40C66FF867C}">
                  <a14:compatExt spid="_x0000_s45069"/>
                </a:ext>
                <a:ext uri="{FF2B5EF4-FFF2-40B4-BE49-F238E27FC236}">
                  <a16:creationId xmlns:a16="http://schemas.microsoft.com/office/drawing/2014/main" id="{00000000-0008-0000-0B00-00000D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123825</xdr:colOff>
          <xdr:row>11</xdr:row>
          <xdr:rowOff>104775</xdr:rowOff>
        </xdr:from>
        <xdr:to>
          <xdr:col>1</xdr:col>
          <xdr:colOff>1485900</xdr:colOff>
          <xdr:row>12</xdr:row>
          <xdr:rowOff>161925</xdr:rowOff>
        </xdr:to>
        <xdr:sp macro="" textlink="">
          <xdr:nvSpPr>
            <xdr:cNvPr id="45070" name="Button 14" hidden="1">
              <a:extLst xmlns:a="http://schemas.openxmlformats.org/drawingml/2006/main">
                <a:ext uri="{63B3BB69-23CF-44E3-9099-C40C66FF867C}">
                  <a14:compatExt spid="_x0000_s45070"/>
                </a:ext>
                <a:ext uri="{FF2B5EF4-FFF2-40B4-BE49-F238E27FC236}">
                  <a16:creationId xmlns:a16="http://schemas.microsoft.com/office/drawing/2014/main" id="{00000000-0008-0000-0B00-00000E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38100</xdr:colOff>
          <xdr:row>105</xdr:row>
          <xdr:rowOff>76200</xdr:rowOff>
        </xdr:from>
        <xdr:to>
          <xdr:col>0</xdr:col>
          <xdr:colOff>1571625</xdr:colOff>
          <xdr:row>106</xdr:row>
          <xdr:rowOff>123825</xdr:rowOff>
        </xdr:to>
        <xdr:sp macro="" textlink="">
          <xdr:nvSpPr>
            <xdr:cNvPr id="45071" name="Button 15" hidden="1">
              <a:extLst xmlns:a="http://schemas.openxmlformats.org/drawingml/2006/main">
                <a:ext uri="{63B3BB69-23CF-44E3-9099-C40C66FF867C}">
                  <a14:compatExt spid="_x0000_s45071"/>
                </a:ext>
                <a:ext uri="{FF2B5EF4-FFF2-40B4-BE49-F238E27FC236}">
                  <a16:creationId xmlns:a16="http://schemas.microsoft.com/office/drawing/2014/main" id="{00000000-0008-0000-0B00-00000F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1</xdr:col>
          <xdr:colOff>9525</xdr:colOff>
          <xdr:row>105</xdr:row>
          <xdr:rowOff>76200</xdr:rowOff>
        </xdr:from>
        <xdr:to>
          <xdr:col>1</xdr:col>
          <xdr:colOff>1466850</xdr:colOff>
          <xdr:row>106</xdr:row>
          <xdr:rowOff>123825</xdr:rowOff>
        </xdr:to>
        <xdr:sp macro="" textlink="">
          <xdr:nvSpPr>
            <xdr:cNvPr id="45072" name="Button 16" hidden="1">
              <a:extLst xmlns:a="http://schemas.openxmlformats.org/drawingml/2006/main">
                <a:ext uri="{63B3BB69-23CF-44E3-9099-C40C66FF867C}">
                  <a14:compatExt spid="_x0000_s45072"/>
                </a:ext>
                <a:ext uri="{FF2B5EF4-FFF2-40B4-BE49-F238E27FC236}">
                  <a16:creationId xmlns:a16="http://schemas.microsoft.com/office/drawing/2014/main" id="{00000000-0008-0000-0B00-000010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8</xdr:col>
          <xdr:colOff>209550</xdr:colOff>
          <xdr:row>16</xdr:row>
          <xdr:rowOff>19050</xdr:rowOff>
        </xdr:from>
        <xdr:to>
          <xdr:col>10</xdr:col>
          <xdr:colOff>704850</xdr:colOff>
          <xdr:row>16</xdr:row>
          <xdr:rowOff>257175</xdr:rowOff>
        </xdr:to>
        <xdr:sp macro="" textlink="">
          <xdr:nvSpPr>
            <xdr:cNvPr id="45073" name="Button 17" hidden="1">
              <a:extLst xmlns:a="http://schemas.openxmlformats.org/drawingml/2006/main">
                <a:ext uri="{63B3BB69-23CF-44E3-9099-C40C66FF867C}">
                  <a14:compatExt spid="_x0000_s45073"/>
                </a:ext>
                <a:ext uri="{FF2B5EF4-FFF2-40B4-BE49-F238E27FC236}">
                  <a16:creationId xmlns:a16="http://schemas.microsoft.com/office/drawing/2014/main" id="{00000000-0008-0000-0B00-000011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200025</xdr:colOff>
          <xdr:row>27</xdr:row>
          <xdr:rowOff>19050</xdr:rowOff>
        </xdr:from>
        <xdr:to>
          <xdr:col>11</xdr:col>
          <xdr:colOff>0</xdr:colOff>
          <xdr:row>27</xdr:row>
          <xdr:rowOff>257175</xdr:rowOff>
        </xdr:to>
        <xdr:sp macro="" textlink="">
          <xdr:nvSpPr>
            <xdr:cNvPr id="45074" name="Button 18" hidden="1">
              <a:extLst xmlns:a="http://schemas.openxmlformats.org/drawingml/2006/main">
                <a:ext uri="{63B3BB69-23CF-44E3-9099-C40C66FF867C}">
                  <a14:compatExt spid="_x0000_s45074"/>
                </a:ext>
                <a:ext uri="{FF2B5EF4-FFF2-40B4-BE49-F238E27FC236}">
                  <a16:creationId xmlns:a16="http://schemas.microsoft.com/office/drawing/2014/main" id="{00000000-0008-0000-0B00-000012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180975</xdr:colOff>
          <xdr:row>38</xdr:row>
          <xdr:rowOff>19050</xdr:rowOff>
        </xdr:from>
        <xdr:to>
          <xdr:col>11</xdr:col>
          <xdr:colOff>0</xdr:colOff>
          <xdr:row>38</xdr:row>
          <xdr:rowOff>257175</xdr:rowOff>
        </xdr:to>
        <xdr:sp macro="" textlink="">
          <xdr:nvSpPr>
            <xdr:cNvPr id="45075" name="Button 19" hidden="1">
              <a:extLst xmlns:a="http://schemas.openxmlformats.org/drawingml/2006/main">
                <a:ext uri="{63B3BB69-23CF-44E3-9099-C40C66FF867C}">
                  <a14:compatExt spid="_x0000_s45075"/>
                </a:ext>
                <a:ext uri="{FF2B5EF4-FFF2-40B4-BE49-F238E27FC236}">
                  <a16:creationId xmlns:a16="http://schemas.microsoft.com/office/drawing/2014/main" id="{00000000-0008-0000-0B00-000013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49</xdr:row>
          <xdr:rowOff>19050</xdr:rowOff>
        </xdr:from>
        <xdr:to>
          <xdr:col>11</xdr:col>
          <xdr:colOff>0</xdr:colOff>
          <xdr:row>49</xdr:row>
          <xdr:rowOff>257175</xdr:rowOff>
        </xdr:to>
        <xdr:sp macro="" textlink="">
          <xdr:nvSpPr>
            <xdr:cNvPr id="45076" name="Button 20" hidden="1">
              <a:extLst xmlns:a="http://schemas.openxmlformats.org/drawingml/2006/main">
                <a:ext uri="{63B3BB69-23CF-44E3-9099-C40C66FF867C}">
                  <a14:compatExt spid="_x0000_s45076"/>
                </a:ext>
                <a:ext uri="{FF2B5EF4-FFF2-40B4-BE49-F238E27FC236}">
                  <a16:creationId xmlns:a16="http://schemas.microsoft.com/office/drawing/2014/main" id="{00000000-0008-0000-0B00-000014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60</xdr:row>
          <xdr:rowOff>19050</xdr:rowOff>
        </xdr:from>
        <xdr:to>
          <xdr:col>11</xdr:col>
          <xdr:colOff>0</xdr:colOff>
          <xdr:row>60</xdr:row>
          <xdr:rowOff>257175</xdr:rowOff>
        </xdr:to>
        <xdr:sp macro="" textlink="">
          <xdr:nvSpPr>
            <xdr:cNvPr id="45077" name="Button 21" hidden="1">
              <a:extLst xmlns:a="http://schemas.openxmlformats.org/drawingml/2006/main">
                <a:ext uri="{63B3BB69-23CF-44E3-9099-C40C66FF867C}">
                  <a14:compatExt spid="_x0000_s45077"/>
                </a:ext>
                <a:ext uri="{FF2B5EF4-FFF2-40B4-BE49-F238E27FC236}">
                  <a16:creationId xmlns:a16="http://schemas.microsoft.com/office/drawing/2014/main" id="{00000000-0008-0000-0B00-000015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88</xdr:row>
          <xdr:rowOff>19050</xdr:rowOff>
        </xdr:from>
        <xdr:to>
          <xdr:col>11</xdr:col>
          <xdr:colOff>0</xdr:colOff>
          <xdr:row>88</xdr:row>
          <xdr:rowOff>257175</xdr:rowOff>
        </xdr:to>
        <xdr:sp macro="" textlink="">
          <xdr:nvSpPr>
            <xdr:cNvPr id="45078" name="Button 22" hidden="1">
              <a:extLst xmlns:a="http://schemas.openxmlformats.org/drawingml/2006/main">
                <a:ext uri="{63B3BB69-23CF-44E3-9099-C40C66FF867C}">
                  <a14:compatExt spid="_x0000_s45078"/>
                </a:ext>
                <a:ext uri="{FF2B5EF4-FFF2-40B4-BE49-F238E27FC236}">
                  <a16:creationId xmlns:a16="http://schemas.microsoft.com/office/drawing/2014/main" id="{00000000-0008-0000-0B00-000016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99</xdr:row>
          <xdr:rowOff>19050</xdr:rowOff>
        </xdr:from>
        <xdr:to>
          <xdr:col>11</xdr:col>
          <xdr:colOff>0</xdr:colOff>
          <xdr:row>99</xdr:row>
          <xdr:rowOff>257175</xdr:rowOff>
        </xdr:to>
        <xdr:sp macro="" textlink="">
          <xdr:nvSpPr>
            <xdr:cNvPr id="45079" name="Button 23" hidden="1">
              <a:extLst xmlns:a="http://schemas.openxmlformats.org/drawingml/2006/main">
                <a:ext uri="{63B3BB69-23CF-44E3-9099-C40C66FF867C}">
                  <a14:compatExt spid="_x0000_s45079"/>
                </a:ext>
                <a:ext uri="{FF2B5EF4-FFF2-40B4-BE49-F238E27FC236}">
                  <a16:creationId xmlns:a16="http://schemas.microsoft.com/office/drawing/2014/main" id="{00000000-0008-0000-0B00-000017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110</xdr:row>
          <xdr:rowOff>19050</xdr:rowOff>
        </xdr:from>
        <xdr:to>
          <xdr:col>11</xdr:col>
          <xdr:colOff>0</xdr:colOff>
          <xdr:row>110</xdr:row>
          <xdr:rowOff>257175</xdr:rowOff>
        </xdr:to>
        <xdr:sp macro="" textlink="">
          <xdr:nvSpPr>
            <xdr:cNvPr id="45080" name="Button 24" hidden="1">
              <a:extLst xmlns:a="http://schemas.openxmlformats.org/drawingml/2006/main">
                <a:ext uri="{63B3BB69-23CF-44E3-9099-C40C66FF867C}">
                  <a14:compatExt spid="_x0000_s45080"/>
                </a:ext>
                <a:ext uri="{FF2B5EF4-FFF2-40B4-BE49-F238E27FC236}">
                  <a16:creationId xmlns:a16="http://schemas.microsoft.com/office/drawing/2014/main" id="{00000000-0008-0000-0B00-000018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83</xdr:row>
          <xdr:rowOff>180975</xdr:rowOff>
        </xdr:from>
        <xdr:to>
          <xdr:col>1</xdr:col>
          <xdr:colOff>85725</xdr:colOff>
          <xdr:row>84</xdr:row>
          <xdr:rowOff>238125</xdr:rowOff>
        </xdr:to>
        <xdr:sp macro="" textlink="">
          <xdr:nvSpPr>
            <xdr:cNvPr id="45081" name="Button 25" hidden="1">
              <a:extLst xmlns:a="http://schemas.openxmlformats.org/drawingml/2006/main">
                <a:ext uri="{63B3BB69-23CF-44E3-9099-C40C66FF867C}">
                  <a14:compatExt spid="_x0000_s45081"/>
                </a:ext>
                <a:ext uri="{FF2B5EF4-FFF2-40B4-BE49-F238E27FC236}">
                  <a16:creationId xmlns:a16="http://schemas.microsoft.com/office/drawing/2014/main" id="{00000000-0008-0000-0B00-000019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83</xdr:row>
          <xdr:rowOff>180975</xdr:rowOff>
        </xdr:from>
        <xdr:to>
          <xdr:col>2</xdr:col>
          <xdr:colOff>0</xdr:colOff>
          <xdr:row>84</xdr:row>
          <xdr:rowOff>238125</xdr:rowOff>
        </xdr:to>
        <xdr:sp macro="" textlink="">
          <xdr:nvSpPr>
            <xdr:cNvPr id="45082" name="Button 26" hidden="1">
              <a:extLst xmlns:a="http://schemas.openxmlformats.org/drawingml/2006/main">
                <a:ext uri="{63B3BB69-23CF-44E3-9099-C40C66FF867C}">
                  <a14:compatExt spid="_x0000_s45082"/>
                </a:ext>
                <a:ext uri="{FF2B5EF4-FFF2-40B4-BE49-F238E27FC236}">
                  <a16:creationId xmlns:a16="http://schemas.microsoft.com/office/drawing/2014/main" id="{00000000-0008-0000-0B00-00001A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33</xdr:row>
          <xdr:rowOff>180975</xdr:rowOff>
        </xdr:from>
        <xdr:to>
          <xdr:col>1</xdr:col>
          <xdr:colOff>85725</xdr:colOff>
          <xdr:row>34</xdr:row>
          <xdr:rowOff>238125</xdr:rowOff>
        </xdr:to>
        <xdr:sp macro="" textlink="">
          <xdr:nvSpPr>
            <xdr:cNvPr id="45083" name="Button 27" hidden="1">
              <a:extLst xmlns:a="http://schemas.openxmlformats.org/drawingml/2006/main">
                <a:ext uri="{63B3BB69-23CF-44E3-9099-C40C66FF867C}">
                  <a14:compatExt spid="_x0000_s45083"/>
                </a:ext>
                <a:ext uri="{FF2B5EF4-FFF2-40B4-BE49-F238E27FC236}">
                  <a16:creationId xmlns:a16="http://schemas.microsoft.com/office/drawing/2014/main" id="{00000000-0008-0000-0B00-00001B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44</xdr:row>
          <xdr:rowOff>66675</xdr:rowOff>
        </xdr:from>
        <xdr:to>
          <xdr:col>1</xdr:col>
          <xdr:colOff>85725</xdr:colOff>
          <xdr:row>45</xdr:row>
          <xdr:rowOff>123825</xdr:rowOff>
        </xdr:to>
        <xdr:sp macro="" textlink="">
          <xdr:nvSpPr>
            <xdr:cNvPr id="45084" name="Button 28" hidden="1">
              <a:extLst xmlns:a="http://schemas.openxmlformats.org/drawingml/2006/main">
                <a:ext uri="{63B3BB69-23CF-44E3-9099-C40C66FF867C}">
                  <a14:compatExt spid="_x0000_s45084"/>
                </a:ext>
                <a:ext uri="{FF2B5EF4-FFF2-40B4-BE49-F238E27FC236}">
                  <a16:creationId xmlns:a16="http://schemas.microsoft.com/office/drawing/2014/main" id="{00000000-0008-0000-0B00-00001C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66675</xdr:colOff>
          <xdr:row>55</xdr:row>
          <xdr:rowOff>66675</xdr:rowOff>
        </xdr:from>
        <xdr:to>
          <xdr:col>1</xdr:col>
          <xdr:colOff>104775</xdr:colOff>
          <xdr:row>56</xdr:row>
          <xdr:rowOff>123825</xdr:rowOff>
        </xdr:to>
        <xdr:sp macro="" textlink="">
          <xdr:nvSpPr>
            <xdr:cNvPr id="45085" name="Button 29" hidden="1">
              <a:extLst xmlns:a="http://schemas.openxmlformats.org/drawingml/2006/main">
                <a:ext uri="{63B3BB69-23CF-44E3-9099-C40C66FF867C}">
                  <a14:compatExt spid="_x0000_s45085"/>
                </a:ext>
                <a:ext uri="{FF2B5EF4-FFF2-40B4-BE49-F238E27FC236}">
                  <a16:creationId xmlns:a16="http://schemas.microsoft.com/office/drawing/2014/main" id="{00000000-0008-0000-0B00-00001D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77</xdr:row>
          <xdr:rowOff>66675</xdr:rowOff>
        </xdr:from>
        <xdr:to>
          <xdr:col>1</xdr:col>
          <xdr:colOff>85725</xdr:colOff>
          <xdr:row>78</xdr:row>
          <xdr:rowOff>123825</xdr:rowOff>
        </xdr:to>
        <xdr:sp macro="" textlink="">
          <xdr:nvSpPr>
            <xdr:cNvPr id="45086" name="Button 30" hidden="1">
              <a:extLst xmlns:a="http://schemas.openxmlformats.org/drawingml/2006/main">
                <a:ext uri="{63B3BB69-23CF-44E3-9099-C40C66FF867C}">
                  <a14:compatExt spid="_x0000_s45086"/>
                </a:ext>
                <a:ext uri="{FF2B5EF4-FFF2-40B4-BE49-F238E27FC236}">
                  <a16:creationId xmlns:a16="http://schemas.microsoft.com/office/drawing/2014/main" id="{00000000-0008-0000-0B00-00001E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94</xdr:row>
          <xdr:rowOff>66675</xdr:rowOff>
        </xdr:from>
        <xdr:to>
          <xdr:col>1</xdr:col>
          <xdr:colOff>85725</xdr:colOff>
          <xdr:row>95</xdr:row>
          <xdr:rowOff>123825</xdr:rowOff>
        </xdr:to>
        <xdr:sp macro="" textlink="">
          <xdr:nvSpPr>
            <xdr:cNvPr id="45087" name="Button 31" hidden="1">
              <a:extLst xmlns:a="http://schemas.openxmlformats.org/drawingml/2006/main">
                <a:ext uri="{63B3BB69-23CF-44E3-9099-C40C66FF867C}">
                  <a14:compatExt spid="_x0000_s45087"/>
                </a:ext>
                <a:ext uri="{FF2B5EF4-FFF2-40B4-BE49-F238E27FC236}">
                  <a16:creationId xmlns:a16="http://schemas.microsoft.com/office/drawing/2014/main" id="{00000000-0008-0000-0B00-00001F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33</xdr:row>
          <xdr:rowOff>180975</xdr:rowOff>
        </xdr:from>
        <xdr:to>
          <xdr:col>2</xdr:col>
          <xdr:colOff>0</xdr:colOff>
          <xdr:row>34</xdr:row>
          <xdr:rowOff>238125</xdr:rowOff>
        </xdr:to>
        <xdr:sp macro="" textlink="">
          <xdr:nvSpPr>
            <xdr:cNvPr id="45088" name="Button 32" hidden="1">
              <a:extLst xmlns:a="http://schemas.openxmlformats.org/drawingml/2006/main">
                <a:ext uri="{63B3BB69-23CF-44E3-9099-C40C66FF867C}">
                  <a14:compatExt spid="_x0000_s45088"/>
                </a:ext>
                <a:ext uri="{FF2B5EF4-FFF2-40B4-BE49-F238E27FC236}">
                  <a16:creationId xmlns:a16="http://schemas.microsoft.com/office/drawing/2014/main" id="{00000000-0008-0000-0B00-000020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114300</xdr:colOff>
          <xdr:row>44</xdr:row>
          <xdr:rowOff>66675</xdr:rowOff>
        </xdr:from>
        <xdr:to>
          <xdr:col>1</xdr:col>
          <xdr:colOff>1485900</xdr:colOff>
          <xdr:row>45</xdr:row>
          <xdr:rowOff>123825</xdr:rowOff>
        </xdr:to>
        <xdr:sp macro="" textlink="">
          <xdr:nvSpPr>
            <xdr:cNvPr id="45089" name="Button 33" hidden="1">
              <a:extLst xmlns:a="http://schemas.openxmlformats.org/drawingml/2006/main">
                <a:ext uri="{63B3BB69-23CF-44E3-9099-C40C66FF867C}">
                  <a14:compatExt spid="_x0000_s45089"/>
                </a:ext>
                <a:ext uri="{FF2B5EF4-FFF2-40B4-BE49-F238E27FC236}">
                  <a16:creationId xmlns:a16="http://schemas.microsoft.com/office/drawing/2014/main" id="{00000000-0008-0000-0B00-000021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123825</xdr:colOff>
          <xdr:row>55</xdr:row>
          <xdr:rowOff>66675</xdr:rowOff>
        </xdr:from>
        <xdr:to>
          <xdr:col>1</xdr:col>
          <xdr:colOff>1485900</xdr:colOff>
          <xdr:row>56</xdr:row>
          <xdr:rowOff>123825</xdr:rowOff>
        </xdr:to>
        <xdr:sp macro="" textlink="">
          <xdr:nvSpPr>
            <xdr:cNvPr id="45090" name="Button 34" hidden="1">
              <a:extLst xmlns:a="http://schemas.openxmlformats.org/drawingml/2006/main">
                <a:ext uri="{63B3BB69-23CF-44E3-9099-C40C66FF867C}">
                  <a14:compatExt spid="_x0000_s45090"/>
                </a:ext>
                <a:ext uri="{FF2B5EF4-FFF2-40B4-BE49-F238E27FC236}">
                  <a16:creationId xmlns:a16="http://schemas.microsoft.com/office/drawing/2014/main" id="{00000000-0008-0000-0B00-000022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77</xdr:row>
          <xdr:rowOff>66675</xdr:rowOff>
        </xdr:from>
        <xdr:to>
          <xdr:col>2</xdr:col>
          <xdr:colOff>0</xdr:colOff>
          <xdr:row>78</xdr:row>
          <xdr:rowOff>123825</xdr:rowOff>
        </xdr:to>
        <xdr:sp macro="" textlink="">
          <xdr:nvSpPr>
            <xdr:cNvPr id="45091" name="Button 35" hidden="1">
              <a:extLst xmlns:a="http://schemas.openxmlformats.org/drawingml/2006/main">
                <a:ext uri="{63B3BB69-23CF-44E3-9099-C40C66FF867C}">
                  <a14:compatExt spid="_x0000_s45091"/>
                </a:ext>
                <a:ext uri="{FF2B5EF4-FFF2-40B4-BE49-F238E27FC236}">
                  <a16:creationId xmlns:a16="http://schemas.microsoft.com/office/drawing/2014/main" id="{00000000-0008-0000-0B00-000023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94</xdr:row>
          <xdr:rowOff>66675</xdr:rowOff>
        </xdr:from>
        <xdr:to>
          <xdr:col>2</xdr:col>
          <xdr:colOff>0</xdr:colOff>
          <xdr:row>95</xdr:row>
          <xdr:rowOff>123825</xdr:rowOff>
        </xdr:to>
        <xdr:sp macro="" textlink="">
          <xdr:nvSpPr>
            <xdr:cNvPr id="45092" name="Button 36" hidden="1">
              <a:extLst xmlns:a="http://schemas.openxmlformats.org/drawingml/2006/main">
                <a:ext uri="{63B3BB69-23CF-44E3-9099-C40C66FF867C}">
                  <a14:compatExt spid="_x0000_s45092"/>
                </a:ext>
                <a:ext uri="{FF2B5EF4-FFF2-40B4-BE49-F238E27FC236}">
                  <a16:creationId xmlns:a16="http://schemas.microsoft.com/office/drawing/2014/main" id="{00000000-0008-0000-0B00-000024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22</xdr:row>
          <xdr:rowOff>104775</xdr:rowOff>
        </xdr:from>
        <xdr:to>
          <xdr:col>1</xdr:col>
          <xdr:colOff>85725</xdr:colOff>
          <xdr:row>23</xdr:row>
          <xdr:rowOff>161925</xdr:rowOff>
        </xdr:to>
        <xdr:sp macro="" textlink="">
          <xdr:nvSpPr>
            <xdr:cNvPr id="45093" name="Button 37" hidden="1">
              <a:extLst xmlns:a="http://schemas.openxmlformats.org/drawingml/2006/main">
                <a:ext uri="{63B3BB69-23CF-44E3-9099-C40C66FF867C}">
                  <a14:compatExt spid="_x0000_s45093"/>
                </a:ext>
                <a:ext uri="{FF2B5EF4-FFF2-40B4-BE49-F238E27FC236}">
                  <a16:creationId xmlns:a16="http://schemas.microsoft.com/office/drawing/2014/main" id="{00000000-0008-0000-0B00-000025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123825</xdr:colOff>
          <xdr:row>22</xdr:row>
          <xdr:rowOff>104775</xdr:rowOff>
        </xdr:from>
        <xdr:to>
          <xdr:col>1</xdr:col>
          <xdr:colOff>1485900</xdr:colOff>
          <xdr:row>23</xdr:row>
          <xdr:rowOff>161925</xdr:rowOff>
        </xdr:to>
        <xdr:sp macro="" textlink="">
          <xdr:nvSpPr>
            <xdr:cNvPr id="45094" name="Button 38" hidden="1">
              <a:extLst xmlns:a="http://schemas.openxmlformats.org/drawingml/2006/main">
                <a:ext uri="{63B3BB69-23CF-44E3-9099-C40C66FF867C}">
                  <a14:compatExt spid="_x0000_s45094"/>
                </a:ext>
                <a:ext uri="{FF2B5EF4-FFF2-40B4-BE49-F238E27FC236}">
                  <a16:creationId xmlns:a16="http://schemas.microsoft.com/office/drawing/2014/main" id="{00000000-0008-0000-0B00-000026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38100</xdr:colOff>
          <xdr:row>11</xdr:row>
          <xdr:rowOff>104775</xdr:rowOff>
        </xdr:from>
        <xdr:to>
          <xdr:col>1</xdr:col>
          <xdr:colOff>76200</xdr:colOff>
          <xdr:row>12</xdr:row>
          <xdr:rowOff>161925</xdr:rowOff>
        </xdr:to>
        <xdr:sp macro="" textlink="">
          <xdr:nvSpPr>
            <xdr:cNvPr id="45095" name="Button 39" hidden="1">
              <a:extLst xmlns:a="http://schemas.openxmlformats.org/drawingml/2006/main">
                <a:ext uri="{63B3BB69-23CF-44E3-9099-C40C66FF867C}">
                  <a14:compatExt spid="_x0000_s45095"/>
                </a:ext>
                <a:ext uri="{FF2B5EF4-FFF2-40B4-BE49-F238E27FC236}">
                  <a16:creationId xmlns:a16="http://schemas.microsoft.com/office/drawing/2014/main" id="{00000000-0008-0000-0B00-000027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123825</xdr:colOff>
          <xdr:row>11</xdr:row>
          <xdr:rowOff>104775</xdr:rowOff>
        </xdr:from>
        <xdr:to>
          <xdr:col>1</xdr:col>
          <xdr:colOff>1485900</xdr:colOff>
          <xdr:row>12</xdr:row>
          <xdr:rowOff>161925</xdr:rowOff>
        </xdr:to>
        <xdr:sp macro="" textlink="">
          <xdr:nvSpPr>
            <xdr:cNvPr id="45096" name="Button 40" hidden="1">
              <a:extLst xmlns:a="http://schemas.openxmlformats.org/drawingml/2006/main">
                <a:ext uri="{63B3BB69-23CF-44E3-9099-C40C66FF867C}">
                  <a14:compatExt spid="_x0000_s45096"/>
                </a:ext>
                <a:ext uri="{FF2B5EF4-FFF2-40B4-BE49-F238E27FC236}">
                  <a16:creationId xmlns:a16="http://schemas.microsoft.com/office/drawing/2014/main" id="{00000000-0008-0000-0B00-000028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38100</xdr:colOff>
          <xdr:row>105</xdr:row>
          <xdr:rowOff>76200</xdr:rowOff>
        </xdr:from>
        <xdr:to>
          <xdr:col>0</xdr:col>
          <xdr:colOff>1571625</xdr:colOff>
          <xdr:row>106</xdr:row>
          <xdr:rowOff>123825</xdr:rowOff>
        </xdr:to>
        <xdr:sp macro="" textlink="">
          <xdr:nvSpPr>
            <xdr:cNvPr id="45097" name="Button 41" hidden="1">
              <a:extLst xmlns:a="http://schemas.openxmlformats.org/drawingml/2006/main">
                <a:ext uri="{63B3BB69-23CF-44E3-9099-C40C66FF867C}">
                  <a14:compatExt spid="_x0000_s45097"/>
                </a:ext>
                <a:ext uri="{FF2B5EF4-FFF2-40B4-BE49-F238E27FC236}">
                  <a16:creationId xmlns:a16="http://schemas.microsoft.com/office/drawing/2014/main" id="{00000000-0008-0000-0B00-000029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1</xdr:col>
          <xdr:colOff>9525</xdr:colOff>
          <xdr:row>105</xdr:row>
          <xdr:rowOff>76200</xdr:rowOff>
        </xdr:from>
        <xdr:to>
          <xdr:col>1</xdr:col>
          <xdr:colOff>1466850</xdr:colOff>
          <xdr:row>106</xdr:row>
          <xdr:rowOff>123825</xdr:rowOff>
        </xdr:to>
        <xdr:sp macro="" textlink="">
          <xdr:nvSpPr>
            <xdr:cNvPr id="45098" name="Button 42" hidden="1">
              <a:extLst xmlns:a="http://schemas.openxmlformats.org/drawingml/2006/main">
                <a:ext uri="{63B3BB69-23CF-44E3-9099-C40C66FF867C}">
                  <a14:compatExt spid="_x0000_s45098"/>
                </a:ext>
                <a:ext uri="{FF2B5EF4-FFF2-40B4-BE49-F238E27FC236}">
                  <a16:creationId xmlns:a16="http://schemas.microsoft.com/office/drawing/2014/main" id="{00000000-0008-0000-0B00-00002A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8</xdr:col>
          <xdr:colOff>209550</xdr:colOff>
          <xdr:row>16</xdr:row>
          <xdr:rowOff>19050</xdr:rowOff>
        </xdr:from>
        <xdr:to>
          <xdr:col>10</xdr:col>
          <xdr:colOff>704850</xdr:colOff>
          <xdr:row>16</xdr:row>
          <xdr:rowOff>257175</xdr:rowOff>
        </xdr:to>
        <xdr:sp macro="" textlink="">
          <xdr:nvSpPr>
            <xdr:cNvPr id="45099" name="Button 43" hidden="1">
              <a:extLst xmlns:a="http://schemas.openxmlformats.org/drawingml/2006/main">
                <a:ext uri="{63B3BB69-23CF-44E3-9099-C40C66FF867C}">
                  <a14:compatExt spid="_x0000_s45099"/>
                </a:ext>
                <a:ext uri="{FF2B5EF4-FFF2-40B4-BE49-F238E27FC236}">
                  <a16:creationId xmlns:a16="http://schemas.microsoft.com/office/drawing/2014/main" id="{00000000-0008-0000-0B00-00002B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200025</xdr:colOff>
          <xdr:row>27</xdr:row>
          <xdr:rowOff>19050</xdr:rowOff>
        </xdr:from>
        <xdr:to>
          <xdr:col>11</xdr:col>
          <xdr:colOff>0</xdr:colOff>
          <xdr:row>27</xdr:row>
          <xdr:rowOff>257175</xdr:rowOff>
        </xdr:to>
        <xdr:sp macro="" textlink="">
          <xdr:nvSpPr>
            <xdr:cNvPr id="45100" name="Button 44" hidden="1">
              <a:extLst xmlns:a="http://schemas.openxmlformats.org/drawingml/2006/main">
                <a:ext uri="{63B3BB69-23CF-44E3-9099-C40C66FF867C}">
                  <a14:compatExt spid="_x0000_s45100"/>
                </a:ext>
                <a:ext uri="{FF2B5EF4-FFF2-40B4-BE49-F238E27FC236}">
                  <a16:creationId xmlns:a16="http://schemas.microsoft.com/office/drawing/2014/main" id="{00000000-0008-0000-0B00-00002C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180975</xdr:colOff>
          <xdr:row>38</xdr:row>
          <xdr:rowOff>19050</xdr:rowOff>
        </xdr:from>
        <xdr:to>
          <xdr:col>11</xdr:col>
          <xdr:colOff>0</xdr:colOff>
          <xdr:row>38</xdr:row>
          <xdr:rowOff>257175</xdr:rowOff>
        </xdr:to>
        <xdr:sp macro="" textlink="">
          <xdr:nvSpPr>
            <xdr:cNvPr id="45101" name="Button 45" hidden="1">
              <a:extLst xmlns:a="http://schemas.openxmlformats.org/drawingml/2006/main">
                <a:ext uri="{63B3BB69-23CF-44E3-9099-C40C66FF867C}">
                  <a14:compatExt spid="_x0000_s45101"/>
                </a:ext>
                <a:ext uri="{FF2B5EF4-FFF2-40B4-BE49-F238E27FC236}">
                  <a16:creationId xmlns:a16="http://schemas.microsoft.com/office/drawing/2014/main" id="{00000000-0008-0000-0B00-00002D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49</xdr:row>
          <xdr:rowOff>19050</xdr:rowOff>
        </xdr:from>
        <xdr:to>
          <xdr:col>11</xdr:col>
          <xdr:colOff>0</xdr:colOff>
          <xdr:row>49</xdr:row>
          <xdr:rowOff>257175</xdr:rowOff>
        </xdr:to>
        <xdr:sp macro="" textlink="">
          <xdr:nvSpPr>
            <xdr:cNvPr id="45102" name="Button 46" hidden="1">
              <a:extLst xmlns:a="http://schemas.openxmlformats.org/drawingml/2006/main">
                <a:ext uri="{63B3BB69-23CF-44E3-9099-C40C66FF867C}">
                  <a14:compatExt spid="_x0000_s45102"/>
                </a:ext>
                <a:ext uri="{FF2B5EF4-FFF2-40B4-BE49-F238E27FC236}">
                  <a16:creationId xmlns:a16="http://schemas.microsoft.com/office/drawing/2014/main" id="{00000000-0008-0000-0B00-00002E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60</xdr:row>
          <xdr:rowOff>19050</xdr:rowOff>
        </xdr:from>
        <xdr:to>
          <xdr:col>11</xdr:col>
          <xdr:colOff>0</xdr:colOff>
          <xdr:row>60</xdr:row>
          <xdr:rowOff>257175</xdr:rowOff>
        </xdr:to>
        <xdr:sp macro="" textlink="">
          <xdr:nvSpPr>
            <xdr:cNvPr id="45103" name="Button 47" hidden="1">
              <a:extLst xmlns:a="http://schemas.openxmlformats.org/drawingml/2006/main">
                <a:ext uri="{63B3BB69-23CF-44E3-9099-C40C66FF867C}">
                  <a14:compatExt spid="_x0000_s45103"/>
                </a:ext>
                <a:ext uri="{FF2B5EF4-FFF2-40B4-BE49-F238E27FC236}">
                  <a16:creationId xmlns:a16="http://schemas.microsoft.com/office/drawing/2014/main" id="{00000000-0008-0000-0B00-00002F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88</xdr:row>
          <xdr:rowOff>19050</xdr:rowOff>
        </xdr:from>
        <xdr:to>
          <xdr:col>11</xdr:col>
          <xdr:colOff>0</xdr:colOff>
          <xdr:row>88</xdr:row>
          <xdr:rowOff>257175</xdr:rowOff>
        </xdr:to>
        <xdr:sp macro="" textlink="">
          <xdr:nvSpPr>
            <xdr:cNvPr id="45104" name="Button 48" hidden="1">
              <a:extLst xmlns:a="http://schemas.openxmlformats.org/drawingml/2006/main">
                <a:ext uri="{63B3BB69-23CF-44E3-9099-C40C66FF867C}">
                  <a14:compatExt spid="_x0000_s45104"/>
                </a:ext>
                <a:ext uri="{FF2B5EF4-FFF2-40B4-BE49-F238E27FC236}">
                  <a16:creationId xmlns:a16="http://schemas.microsoft.com/office/drawing/2014/main" id="{00000000-0008-0000-0B00-000030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99</xdr:row>
          <xdr:rowOff>19050</xdr:rowOff>
        </xdr:from>
        <xdr:to>
          <xdr:col>11</xdr:col>
          <xdr:colOff>0</xdr:colOff>
          <xdr:row>99</xdr:row>
          <xdr:rowOff>257175</xdr:rowOff>
        </xdr:to>
        <xdr:sp macro="" textlink="">
          <xdr:nvSpPr>
            <xdr:cNvPr id="45105" name="Button 49" hidden="1">
              <a:extLst xmlns:a="http://schemas.openxmlformats.org/drawingml/2006/main">
                <a:ext uri="{63B3BB69-23CF-44E3-9099-C40C66FF867C}">
                  <a14:compatExt spid="_x0000_s45105"/>
                </a:ext>
                <a:ext uri="{FF2B5EF4-FFF2-40B4-BE49-F238E27FC236}">
                  <a16:creationId xmlns:a16="http://schemas.microsoft.com/office/drawing/2014/main" id="{00000000-0008-0000-0B00-000031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110</xdr:row>
          <xdr:rowOff>19050</xdr:rowOff>
        </xdr:from>
        <xdr:to>
          <xdr:col>11</xdr:col>
          <xdr:colOff>0</xdr:colOff>
          <xdr:row>110</xdr:row>
          <xdr:rowOff>257175</xdr:rowOff>
        </xdr:to>
        <xdr:sp macro="" textlink="">
          <xdr:nvSpPr>
            <xdr:cNvPr id="45106" name="Button 50" hidden="1">
              <a:extLst xmlns:a="http://schemas.openxmlformats.org/drawingml/2006/main">
                <a:ext uri="{63B3BB69-23CF-44E3-9099-C40C66FF867C}">
                  <a14:compatExt spid="_x0000_s45106"/>
                </a:ext>
                <a:ext uri="{FF2B5EF4-FFF2-40B4-BE49-F238E27FC236}">
                  <a16:creationId xmlns:a16="http://schemas.microsoft.com/office/drawing/2014/main" id="{00000000-0008-0000-0B00-000032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83</xdr:row>
          <xdr:rowOff>180975</xdr:rowOff>
        </xdr:from>
        <xdr:to>
          <xdr:col>1</xdr:col>
          <xdr:colOff>85725</xdr:colOff>
          <xdr:row>84</xdr:row>
          <xdr:rowOff>238125</xdr:rowOff>
        </xdr:to>
        <xdr:sp macro="" textlink="">
          <xdr:nvSpPr>
            <xdr:cNvPr id="45107" name="Button 51" hidden="1">
              <a:extLst xmlns:a="http://schemas.openxmlformats.org/drawingml/2006/main">
                <a:ext uri="{63B3BB69-23CF-44E3-9099-C40C66FF867C}">
                  <a14:compatExt spid="_x0000_s45107"/>
                </a:ext>
                <a:ext uri="{FF2B5EF4-FFF2-40B4-BE49-F238E27FC236}">
                  <a16:creationId xmlns:a16="http://schemas.microsoft.com/office/drawing/2014/main" id="{00000000-0008-0000-0B00-000033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83</xdr:row>
          <xdr:rowOff>180975</xdr:rowOff>
        </xdr:from>
        <xdr:to>
          <xdr:col>2</xdr:col>
          <xdr:colOff>0</xdr:colOff>
          <xdr:row>84</xdr:row>
          <xdr:rowOff>238125</xdr:rowOff>
        </xdr:to>
        <xdr:sp macro="" textlink="">
          <xdr:nvSpPr>
            <xdr:cNvPr id="45108" name="Button 52" hidden="1">
              <a:extLst xmlns:a="http://schemas.openxmlformats.org/drawingml/2006/main">
                <a:ext uri="{63B3BB69-23CF-44E3-9099-C40C66FF867C}">
                  <a14:compatExt spid="_x0000_s45108"/>
                </a:ext>
                <a:ext uri="{FF2B5EF4-FFF2-40B4-BE49-F238E27FC236}">
                  <a16:creationId xmlns:a16="http://schemas.microsoft.com/office/drawing/2014/main" id="{00000000-0008-0000-0B00-000034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15</xdr:col>
          <xdr:colOff>209550</xdr:colOff>
          <xdr:row>71</xdr:row>
          <xdr:rowOff>19050</xdr:rowOff>
        </xdr:from>
        <xdr:to>
          <xdr:col>18</xdr:col>
          <xdr:colOff>0</xdr:colOff>
          <xdr:row>71</xdr:row>
          <xdr:rowOff>276225</xdr:rowOff>
        </xdr:to>
        <xdr:sp macro="" textlink="">
          <xdr:nvSpPr>
            <xdr:cNvPr id="1190" name="Button 166" hidden="1">
              <a:extLst xmlns:a="http://schemas.openxmlformats.org/drawingml/2006/main">
                <a:ext uri="{63B3BB69-23CF-44E3-9099-C40C66FF867C}">
                  <a14:compatExt spid="_x0000_s1190"/>
                </a:ext>
                <a:ext uri="{FF2B5EF4-FFF2-40B4-BE49-F238E27FC236}">
                  <a16:creationId xmlns:a16="http://schemas.microsoft.com/office/drawing/2014/main" id="{00000000-0008-0000-0200-0000A6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15</xdr:col>
          <xdr:colOff>209550</xdr:colOff>
          <xdr:row>85</xdr:row>
          <xdr:rowOff>28575</xdr:rowOff>
        </xdr:from>
        <xdr:to>
          <xdr:col>18</xdr:col>
          <xdr:colOff>0</xdr:colOff>
          <xdr:row>85</xdr:row>
          <xdr:rowOff>276225</xdr:rowOff>
        </xdr:to>
        <xdr:sp macro="" textlink="">
          <xdr:nvSpPr>
            <xdr:cNvPr id="1191" name="Button 167" hidden="1">
              <a:extLst xmlns:a="http://schemas.openxmlformats.org/drawingml/2006/main">
                <a:ext uri="{63B3BB69-23CF-44E3-9099-C40C66FF867C}">
                  <a14:compatExt spid="_x0000_s1191"/>
                </a:ext>
                <a:ext uri="{FF2B5EF4-FFF2-40B4-BE49-F238E27FC236}">
                  <a16:creationId xmlns:a16="http://schemas.microsoft.com/office/drawing/2014/main" id="{00000000-0008-0000-0200-0000A7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15</xdr:col>
          <xdr:colOff>209550</xdr:colOff>
          <xdr:row>142</xdr:row>
          <xdr:rowOff>0</xdr:rowOff>
        </xdr:from>
        <xdr:to>
          <xdr:col>18</xdr:col>
          <xdr:colOff>0</xdr:colOff>
          <xdr:row>142</xdr:row>
          <xdr:rowOff>0</xdr:rowOff>
        </xdr:to>
        <xdr:sp macro="" textlink="">
          <xdr:nvSpPr>
            <xdr:cNvPr id="1193" name="Button 169" hidden="1">
              <a:extLst xmlns:a="http://schemas.openxmlformats.org/drawingml/2006/main">
                <a:ext uri="{63B3BB69-23CF-44E3-9099-C40C66FF867C}">
                  <a14:compatExt spid="_x0000_s1193"/>
                </a:ext>
                <a:ext uri="{FF2B5EF4-FFF2-40B4-BE49-F238E27FC236}">
                  <a16:creationId xmlns:a16="http://schemas.microsoft.com/office/drawing/2014/main" id="{00000000-0008-0000-0200-0000A9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15</xdr:col>
          <xdr:colOff>209550</xdr:colOff>
          <xdr:row>155</xdr:row>
          <xdr:rowOff>0</xdr:rowOff>
        </xdr:from>
        <xdr:to>
          <xdr:col>18</xdr:col>
          <xdr:colOff>0</xdr:colOff>
          <xdr:row>156</xdr:row>
          <xdr:rowOff>9525</xdr:rowOff>
        </xdr:to>
        <xdr:sp macro="" textlink="">
          <xdr:nvSpPr>
            <xdr:cNvPr id="1194" name="Button 170" hidden="1">
              <a:extLst xmlns:a="http://schemas.openxmlformats.org/drawingml/2006/main">
                <a:ext uri="{63B3BB69-23CF-44E3-9099-C40C66FF867C}">
                  <a14:compatExt spid="_x0000_s1194"/>
                </a:ext>
                <a:ext uri="{FF2B5EF4-FFF2-40B4-BE49-F238E27FC236}">
                  <a16:creationId xmlns:a16="http://schemas.microsoft.com/office/drawing/2014/main" id="{00000000-0008-0000-0200-0000AA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15</xdr:col>
          <xdr:colOff>209550</xdr:colOff>
          <xdr:row>167</xdr:row>
          <xdr:rowOff>28575</xdr:rowOff>
        </xdr:from>
        <xdr:to>
          <xdr:col>18</xdr:col>
          <xdr:colOff>0</xdr:colOff>
          <xdr:row>167</xdr:row>
          <xdr:rowOff>285750</xdr:rowOff>
        </xdr:to>
        <xdr:sp macro="" textlink="">
          <xdr:nvSpPr>
            <xdr:cNvPr id="1195" name="Button 171" hidden="1">
              <a:extLst xmlns:a="http://schemas.openxmlformats.org/drawingml/2006/main">
                <a:ext uri="{63B3BB69-23CF-44E3-9099-C40C66FF867C}">
                  <a14:compatExt spid="_x0000_s1195"/>
                </a:ext>
                <a:ext uri="{FF2B5EF4-FFF2-40B4-BE49-F238E27FC236}">
                  <a16:creationId xmlns:a16="http://schemas.microsoft.com/office/drawing/2014/main" id="{00000000-0008-0000-0200-0000AB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15</xdr:col>
          <xdr:colOff>200025</xdr:colOff>
          <xdr:row>10</xdr:row>
          <xdr:rowOff>0</xdr:rowOff>
        </xdr:from>
        <xdr:to>
          <xdr:col>18</xdr:col>
          <xdr:colOff>0</xdr:colOff>
          <xdr:row>10</xdr:row>
          <xdr:rowOff>0</xdr:rowOff>
        </xdr:to>
        <xdr:sp macro="" textlink="">
          <xdr:nvSpPr>
            <xdr:cNvPr id="1279" name="Button 255" hidden="1">
              <a:extLst xmlns:a="http://schemas.openxmlformats.org/drawingml/2006/main">
                <a:ext uri="{63B3BB69-23CF-44E3-9099-C40C66FF867C}">
                  <a14:compatExt spid="_x0000_s1279"/>
                </a:ext>
                <a:ext uri="{FF2B5EF4-FFF2-40B4-BE49-F238E27FC236}">
                  <a16:creationId xmlns:a16="http://schemas.microsoft.com/office/drawing/2014/main" id="{00000000-0008-0000-0200-0000FF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15</xdr:col>
          <xdr:colOff>200025</xdr:colOff>
          <xdr:row>10</xdr:row>
          <xdr:rowOff>0</xdr:rowOff>
        </xdr:from>
        <xdr:to>
          <xdr:col>18</xdr:col>
          <xdr:colOff>0</xdr:colOff>
          <xdr:row>10</xdr:row>
          <xdr:rowOff>0</xdr:rowOff>
        </xdr:to>
        <xdr:sp macro="" textlink="">
          <xdr:nvSpPr>
            <xdr:cNvPr id="1294" name="Button 270" hidden="1">
              <a:extLst xmlns:a="http://schemas.openxmlformats.org/drawingml/2006/main">
                <a:ext uri="{63B3BB69-23CF-44E3-9099-C40C66FF867C}">
                  <a14:compatExt spid="_x0000_s1294"/>
                </a:ext>
                <a:ext uri="{FF2B5EF4-FFF2-40B4-BE49-F238E27FC236}">
                  <a16:creationId xmlns:a16="http://schemas.microsoft.com/office/drawing/2014/main" id="{00000000-0008-0000-0200-00000E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15</xdr:col>
          <xdr:colOff>200025</xdr:colOff>
          <xdr:row>10</xdr:row>
          <xdr:rowOff>0</xdr:rowOff>
        </xdr:from>
        <xdr:to>
          <xdr:col>18</xdr:col>
          <xdr:colOff>0</xdr:colOff>
          <xdr:row>10</xdr:row>
          <xdr:rowOff>0</xdr:rowOff>
        </xdr:to>
        <xdr:sp macro="" textlink="">
          <xdr:nvSpPr>
            <xdr:cNvPr id="1309" name="Button 285" hidden="1">
              <a:extLst xmlns:a="http://schemas.openxmlformats.org/drawingml/2006/main">
                <a:ext uri="{63B3BB69-23CF-44E3-9099-C40C66FF867C}">
                  <a14:compatExt spid="_x0000_s1309"/>
                </a:ext>
                <a:ext uri="{FF2B5EF4-FFF2-40B4-BE49-F238E27FC236}">
                  <a16:creationId xmlns:a16="http://schemas.microsoft.com/office/drawing/2014/main" id="{00000000-0008-0000-0200-00001D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15</xdr:col>
          <xdr:colOff>200025</xdr:colOff>
          <xdr:row>10</xdr:row>
          <xdr:rowOff>0</xdr:rowOff>
        </xdr:from>
        <xdr:to>
          <xdr:col>18</xdr:col>
          <xdr:colOff>0</xdr:colOff>
          <xdr:row>10</xdr:row>
          <xdr:rowOff>0</xdr:rowOff>
        </xdr:to>
        <xdr:sp macro="" textlink="">
          <xdr:nvSpPr>
            <xdr:cNvPr id="1324" name="Button 300" hidden="1">
              <a:extLst xmlns:a="http://schemas.openxmlformats.org/drawingml/2006/main">
                <a:ext uri="{63B3BB69-23CF-44E3-9099-C40C66FF867C}">
                  <a14:compatExt spid="_x0000_s1324"/>
                </a:ext>
                <a:ext uri="{FF2B5EF4-FFF2-40B4-BE49-F238E27FC236}">
                  <a16:creationId xmlns:a16="http://schemas.microsoft.com/office/drawing/2014/main" id="{00000000-0008-0000-0200-00002C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57150</xdr:colOff>
          <xdr:row>44</xdr:row>
          <xdr:rowOff>0</xdr:rowOff>
        </xdr:from>
        <xdr:to>
          <xdr:col>3</xdr:col>
          <xdr:colOff>95250</xdr:colOff>
          <xdr:row>44</xdr:row>
          <xdr:rowOff>0</xdr:rowOff>
        </xdr:to>
        <xdr:sp macro="" textlink="">
          <xdr:nvSpPr>
            <xdr:cNvPr id="1339" name="Button 315" hidden="1">
              <a:extLst xmlns:a="http://schemas.openxmlformats.org/drawingml/2006/main">
                <a:ext uri="{63B3BB69-23CF-44E3-9099-C40C66FF867C}">
                  <a14:compatExt spid="_x0000_s1339"/>
                </a:ext>
                <a:ext uri="{FF2B5EF4-FFF2-40B4-BE49-F238E27FC236}">
                  <a16:creationId xmlns:a16="http://schemas.microsoft.com/office/drawing/2014/main" id="{00000000-0008-0000-0200-00003B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Civilian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285750</xdr:colOff>
          <xdr:row>44</xdr:row>
          <xdr:rowOff>0</xdr:rowOff>
        </xdr:from>
        <xdr:to>
          <xdr:col>4</xdr:col>
          <xdr:colOff>142875</xdr:colOff>
          <xdr:row>44</xdr:row>
          <xdr:rowOff>0</xdr:rowOff>
        </xdr:to>
        <xdr:sp macro="" textlink="">
          <xdr:nvSpPr>
            <xdr:cNvPr id="1340" name="Button 316" hidden="1">
              <a:extLst xmlns:a="http://schemas.openxmlformats.org/drawingml/2006/main">
                <a:ext uri="{63B3BB69-23CF-44E3-9099-C40C66FF867C}">
                  <a14:compatExt spid="_x0000_s1340"/>
                </a:ext>
                <a:ext uri="{FF2B5EF4-FFF2-40B4-BE49-F238E27FC236}">
                  <a16:creationId xmlns:a16="http://schemas.microsoft.com/office/drawing/2014/main" id="{00000000-0008-0000-0200-00003C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15</xdr:col>
          <xdr:colOff>200025</xdr:colOff>
          <xdr:row>44</xdr:row>
          <xdr:rowOff>0</xdr:rowOff>
        </xdr:from>
        <xdr:to>
          <xdr:col>18</xdr:col>
          <xdr:colOff>0</xdr:colOff>
          <xdr:row>44</xdr:row>
          <xdr:rowOff>0</xdr:rowOff>
        </xdr:to>
        <xdr:sp macro="" textlink="">
          <xdr:nvSpPr>
            <xdr:cNvPr id="1341" name="Button 317" hidden="1">
              <a:extLst xmlns:a="http://schemas.openxmlformats.org/drawingml/2006/main">
                <a:ext uri="{63B3BB69-23CF-44E3-9099-C40C66FF867C}">
                  <a14:compatExt spid="_x0000_s1341"/>
                </a:ext>
                <a:ext uri="{FF2B5EF4-FFF2-40B4-BE49-F238E27FC236}">
                  <a16:creationId xmlns:a16="http://schemas.microsoft.com/office/drawing/2014/main" id="{00000000-0008-0000-0200-00003D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15</xdr:col>
          <xdr:colOff>200025</xdr:colOff>
          <xdr:row>44</xdr:row>
          <xdr:rowOff>0</xdr:rowOff>
        </xdr:from>
        <xdr:to>
          <xdr:col>18</xdr:col>
          <xdr:colOff>0</xdr:colOff>
          <xdr:row>44</xdr:row>
          <xdr:rowOff>0</xdr:rowOff>
        </xdr:to>
        <xdr:sp macro="" textlink="">
          <xdr:nvSpPr>
            <xdr:cNvPr id="1342" name="Button 318" hidden="1">
              <a:extLst xmlns:a="http://schemas.openxmlformats.org/drawingml/2006/main">
                <a:ext uri="{63B3BB69-23CF-44E3-9099-C40C66FF867C}">
                  <a14:compatExt spid="_x0000_s1342"/>
                </a:ext>
                <a:ext uri="{FF2B5EF4-FFF2-40B4-BE49-F238E27FC236}">
                  <a16:creationId xmlns:a16="http://schemas.microsoft.com/office/drawing/2014/main" id="{00000000-0008-0000-0200-00003E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15</xdr:col>
          <xdr:colOff>200025</xdr:colOff>
          <xdr:row>10</xdr:row>
          <xdr:rowOff>0</xdr:rowOff>
        </xdr:from>
        <xdr:to>
          <xdr:col>18</xdr:col>
          <xdr:colOff>0</xdr:colOff>
          <xdr:row>10</xdr:row>
          <xdr:rowOff>0</xdr:rowOff>
        </xdr:to>
        <xdr:sp macro="" textlink="">
          <xdr:nvSpPr>
            <xdr:cNvPr id="1372" name="Button 348" hidden="1">
              <a:extLst xmlns:a="http://schemas.openxmlformats.org/drawingml/2006/main">
                <a:ext uri="{63B3BB69-23CF-44E3-9099-C40C66FF867C}">
                  <a14:compatExt spid="_x0000_s1372"/>
                </a:ext>
                <a:ext uri="{FF2B5EF4-FFF2-40B4-BE49-F238E27FC236}">
                  <a16:creationId xmlns:a16="http://schemas.microsoft.com/office/drawing/2014/main" id="{00000000-0008-0000-0200-00005C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15</xdr:col>
          <xdr:colOff>200025</xdr:colOff>
          <xdr:row>44</xdr:row>
          <xdr:rowOff>0</xdr:rowOff>
        </xdr:from>
        <xdr:to>
          <xdr:col>18</xdr:col>
          <xdr:colOff>0</xdr:colOff>
          <xdr:row>44</xdr:row>
          <xdr:rowOff>0</xdr:rowOff>
        </xdr:to>
        <xdr:sp macro="" textlink="">
          <xdr:nvSpPr>
            <xdr:cNvPr id="1387" name="Button 363" hidden="1">
              <a:extLst xmlns:a="http://schemas.openxmlformats.org/drawingml/2006/main">
                <a:ext uri="{63B3BB69-23CF-44E3-9099-C40C66FF867C}">
                  <a14:compatExt spid="_x0000_s1387"/>
                </a:ext>
                <a:ext uri="{FF2B5EF4-FFF2-40B4-BE49-F238E27FC236}">
                  <a16:creationId xmlns:a16="http://schemas.microsoft.com/office/drawing/2014/main" id="{00000000-0008-0000-0200-00006B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15</xdr:col>
          <xdr:colOff>200025</xdr:colOff>
          <xdr:row>44</xdr:row>
          <xdr:rowOff>0</xdr:rowOff>
        </xdr:from>
        <xdr:to>
          <xdr:col>18</xdr:col>
          <xdr:colOff>0</xdr:colOff>
          <xdr:row>44</xdr:row>
          <xdr:rowOff>0</xdr:rowOff>
        </xdr:to>
        <xdr:sp macro="" textlink="">
          <xdr:nvSpPr>
            <xdr:cNvPr id="1402" name="Button 378" hidden="1">
              <a:extLst xmlns:a="http://schemas.openxmlformats.org/drawingml/2006/main">
                <a:ext uri="{63B3BB69-23CF-44E3-9099-C40C66FF867C}">
                  <a14:compatExt spid="_x0000_s1402"/>
                </a:ext>
                <a:ext uri="{FF2B5EF4-FFF2-40B4-BE49-F238E27FC236}">
                  <a16:creationId xmlns:a16="http://schemas.microsoft.com/office/drawing/2014/main" id="{00000000-0008-0000-0200-00007A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15</xdr:col>
          <xdr:colOff>200025</xdr:colOff>
          <xdr:row>10</xdr:row>
          <xdr:rowOff>0</xdr:rowOff>
        </xdr:from>
        <xdr:to>
          <xdr:col>18</xdr:col>
          <xdr:colOff>0</xdr:colOff>
          <xdr:row>10</xdr:row>
          <xdr:rowOff>0</xdr:rowOff>
        </xdr:to>
        <xdr:sp macro="" textlink="">
          <xdr:nvSpPr>
            <xdr:cNvPr id="1422" name="Button 398" hidden="1">
              <a:extLst xmlns:a="http://schemas.openxmlformats.org/drawingml/2006/main">
                <a:ext uri="{63B3BB69-23CF-44E3-9099-C40C66FF867C}">
                  <a14:compatExt spid="_x0000_s1422"/>
                </a:ext>
                <a:ext uri="{FF2B5EF4-FFF2-40B4-BE49-F238E27FC236}">
                  <a16:creationId xmlns:a16="http://schemas.microsoft.com/office/drawing/2014/main" id="{00000000-0008-0000-0200-00008E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15</xdr:col>
          <xdr:colOff>200025</xdr:colOff>
          <xdr:row>10</xdr:row>
          <xdr:rowOff>0</xdr:rowOff>
        </xdr:from>
        <xdr:to>
          <xdr:col>18</xdr:col>
          <xdr:colOff>0</xdr:colOff>
          <xdr:row>10</xdr:row>
          <xdr:rowOff>0</xdr:rowOff>
        </xdr:to>
        <xdr:sp macro="" textlink="">
          <xdr:nvSpPr>
            <xdr:cNvPr id="1444" name="Button 420" hidden="1">
              <a:extLst xmlns:a="http://schemas.openxmlformats.org/drawingml/2006/main">
                <a:ext uri="{63B3BB69-23CF-44E3-9099-C40C66FF867C}">
                  <a14:compatExt spid="_x0000_s1444"/>
                </a:ext>
                <a:ext uri="{FF2B5EF4-FFF2-40B4-BE49-F238E27FC236}">
                  <a16:creationId xmlns:a16="http://schemas.microsoft.com/office/drawing/2014/main" id="{00000000-0008-0000-0200-0000A4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15</xdr:col>
          <xdr:colOff>200025</xdr:colOff>
          <xdr:row>10</xdr:row>
          <xdr:rowOff>0</xdr:rowOff>
        </xdr:from>
        <xdr:to>
          <xdr:col>18</xdr:col>
          <xdr:colOff>0</xdr:colOff>
          <xdr:row>10</xdr:row>
          <xdr:rowOff>0</xdr:rowOff>
        </xdr:to>
        <xdr:sp macro="" textlink="">
          <xdr:nvSpPr>
            <xdr:cNvPr id="1459" name="Button 435" hidden="1">
              <a:extLst xmlns:a="http://schemas.openxmlformats.org/drawingml/2006/main">
                <a:ext uri="{63B3BB69-23CF-44E3-9099-C40C66FF867C}">
                  <a14:compatExt spid="_x0000_s1459"/>
                </a:ext>
                <a:ext uri="{FF2B5EF4-FFF2-40B4-BE49-F238E27FC236}">
                  <a16:creationId xmlns:a16="http://schemas.microsoft.com/office/drawing/2014/main" id="{00000000-0008-0000-0200-0000B3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15</xdr:col>
          <xdr:colOff>200025</xdr:colOff>
          <xdr:row>10</xdr:row>
          <xdr:rowOff>0</xdr:rowOff>
        </xdr:from>
        <xdr:to>
          <xdr:col>18</xdr:col>
          <xdr:colOff>0</xdr:colOff>
          <xdr:row>10</xdr:row>
          <xdr:rowOff>0</xdr:rowOff>
        </xdr:to>
        <xdr:sp macro="" textlink="">
          <xdr:nvSpPr>
            <xdr:cNvPr id="1476" name="Button 452" hidden="1">
              <a:extLst xmlns:a="http://schemas.openxmlformats.org/drawingml/2006/main">
                <a:ext uri="{63B3BB69-23CF-44E3-9099-C40C66FF867C}">
                  <a14:compatExt spid="_x0000_s1476"/>
                </a:ext>
                <a:ext uri="{FF2B5EF4-FFF2-40B4-BE49-F238E27FC236}">
                  <a16:creationId xmlns:a16="http://schemas.microsoft.com/office/drawing/2014/main" id="{00000000-0008-0000-0200-0000C4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15</xdr:col>
          <xdr:colOff>200025</xdr:colOff>
          <xdr:row>10</xdr:row>
          <xdr:rowOff>0</xdr:rowOff>
        </xdr:from>
        <xdr:to>
          <xdr:col>18</xdr:col>
          <xdr:colOff>0</xdr:colOff>
          <xdr:row>10</xdr:row>
          <xdr:rowOff>0</xdr:rowOff>
        </xdr:to>
        <xdr:sp macro="" textlink="">
          <xdr:nvSpPr>
            <xdr:cNvPr id="1484" name="Button 460" hidden="1">
              <a:extLst xmlns:a="http://schemas.openxmlformats.org/drawingml/2006/main">
                <a:ext uri="{63B3BB69-23CF-44E3-9099-C40C66FF867C}">
                  <a14:compatExt spid="_x0000_s1484"/>
                </a:ext>
                <a:ext uri="{FF2B5EF4-FFF2-40B4-BE49-F238E27FC236}">
                  <a16:creationId xmlns:a16="http://schemas.microsoft.com/office/drawing/2014/main" id="{00000000-0008-0000-0200-0000CC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15</xdr:col>
          <xdr:colOff>200025</xdr:colOff>
          <xdr:row>10</xdr:row>
          <xdr:rowOff>0</xdr:rowOff>
        </xdr:from>
        <xdr:to>
          <xdr:col>18</xdr:col>
          <xdr:colOff>0</xdr:colOff>
          <xdr:row>10</xdr:row>
          <xdr:rowOff>0</xdr:rowOff>
        </xdr:to>
        <xdr:sp macro="" textlink="">
          <xdr:nvSpPr>
            <xdr:cNvPr id="1499" name="Button 475" hidden="1">
              <a:extLst xmlns:a="http://schemas.openxmlformats.org/drawingml/2006/main">
                <a:ext uri="{63B3BB69-23CF-44E3-9099-C40C66FF867C}">
                  <a14:compatExt spid="_x0000_s1499"/>
                </a:ext>
                <a:ext uri="{FF2B5EF4-FFF2-40B4-BE49-F238E27FC236}">
                  <a16:creationId xmlns:a16="http://schemas.microsoft.com/office/drawing/2014/main" id="{00000000-0008-0000-0200-0000DB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15</xdr:col>
          <xdr:colOff>180975</xdr:colOff>
          <xdr:row>58</xdr:row>
          <xdr:rowOff>9525</xdr:rowOff>
        </xdr:from>
        <xdr:to>
          <xdr:col>18</xdr:col>
          <xdr:colOff>0</xdr:colOff>
          <xdr:row>58</xdr:row>
          <xdr:rowOff>276225</xdr:rowOff>
        </xdr:to>
        <xdr:sp macro="" textlink="">
          <xdr:nvSpPr>
            <xdr:cNvPr id="1727" name="Button 703" hidden="1">
              <a:extLst xmlns:a="http://schemas.openxmlformats.org/drawingml/2006/main">
                <a:ext uri="{63B3BB69-23CF-44E3-9099-C40C66FF867C}">
                  <a14:compatExt spid="_x0000_s1727"/>
                </a:ext>
                <a:ext uri="{FF2B5EF4-FFF2-40B4-BE49-F238E27FC236}">
                  <a16:creationId xmlns:a16="http://schemas.microsoft.com/office/drawing/2014/main" id="{00000000-0008-0000-0200-0000BF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xdr:col>
          <xdr:colOff>209550</xdr:colOff>
          <xdr:row>64</xdr:row>
          <xdr:rowOff>38100</xdr:rowOff>
        </xdr:from>
        <xdr:to>
          <xdr:col>3</xdr:col>
          <xdr:colOff>200025</xdr:colOff>
          <xdr:row>65</xdr:row>
          <xdr:rowOff>123825</xdr:rowOff>
        </xdr:to>
        <xdr:sp macro="" textlink="">
          <xdr:nvSpPr>
            <xdr:cNvPr id="1731" name="Button 707" hidden="1">
              <a:extLst xmlns:a="http://schemas.openxmlformats.org/drawingml/2006/main">
                <a:ext uri="{63B3BB69-23CF-44E3-9099-C40C66FF867C}">
                  <a14:compatExt spid="_x0000_s1731"/>
                </a:ext>
                <a:ext uri="{FF2B5EF4-FFF2-40B4-BE49-F238E27FC236}">
                  <a16:creationId xmlns:a16="http://schemas.microsoft.com/office/drawing/2014/main" id="{00000000-0008-0000-0200-0000C3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xdr:col>
          <xdr:colOff>209550</xdr:colOff>
          <xdr:row>78</xdr:row>
          <xdr:rowOff>57150</xdr:rowOff>
        </xdr:from>
        <xdr:to>
          <xdr:col>3</xdr:col>
          <xdr:colOff>209550</xdr:colOff>
          <xdr:row>79</xdr:row>
          <xdr:rowOff>123825</xdr:rowOff>
        </xdr:to>
        <xdr:sp macro="" textlink="">
          <xdr:nvSpPr>
            <xdr:cNvPr id="1732" name="Button 708" hidden="1">
              <a:extLst xmlns:a="http://schemas.openxmlformats.org/drawingml/2006/main">
                <a:ext uri="{63B3BB69-23CF-44E3-9099-C40C66FF867C}">
                  <a14:compatExt spid="_x0000_s1732"/>
                </a:ext>
                <a:ext uri="{FF2B5EF4-FFF2-40B4-BE49-F238E27FC236}">
                  <a16:creationId xmlns:a16="http://schemas.microsoft.com/office/drawing/2014/main" id="{00000000-0008-0000-0200-0000C4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xdr:col>
          <xdr:colOff>219075</xdr:colOff>
          <xdr:row>96</xdr:row>
          <xdr:rowOff>47625</xdr:rowOff>
        </xdr:from>
        <xdr:to>
          <xdr:col>3</xdr:col>
          <xdr:colOff>285750</xdr:colOff>
          <xdr:row>97</xdr:row>
          <xdr:rowOff>133350</xdr:rowOff>
        </xdr:to>
        <xdr:sp macro="" textlink="">
          <xdr:nvSpPr>
            <xdr:cNvPr id="1733" name="Button 709" hidden="1">
              <a:extLst xmlns:a="http://schemas.openxmlformats.org/drawingml/2006/main">
                <a:ext uri="{63B3BB69-23CF-44E3-9099-C40C66FF867C}">
                  <a14:compatExt spid="_x0000_s1733"/>
                </a:ext>
                <a:ext uri="{FF2B5EF4-FFF2-40B4-BE49-F238E27FC236}">
                  <a16:creationId xmlns:a16="http://schemas.microsoft.com/office/drawing/2014/main" id="{00000000-0008-0000-0200-0000C5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xdr:col>
          <xdr:colOff>190500</xdr:colOff>
          <xdr:row>108</xdr:row>
          <xdr:rowOff>57150</xdr:rowOff>
        </xdr:from>
        <xdr:to>
          <xdr:col>3</xdr:col>
          <xdr:colOff>257175</xdr:colOff>
          <xdr:row>109</xdr:row>
          <xdr:rowOff>133350</xdr:rowOff>
        </xdr:to>
        <xdr:sp macro="" textlink="">
          <xdr:nvSpPr>
            <xdr:cNvPr id="1734" name="Button 710" hidden="1">
              <a:extLst xmlns:a="http://schemas.openxmlformats.org/drawingml/2006/main">
                <a:ext uri="{63B3BB69-23CF-44E3-9099-C40C66FF867C}">
                  <a14:compatExt spid="_x0000_s1734"/>
                </a:ext>
                <a:ext uri="{FF2B5EF4-FFF2-40B4-BE49-F238E27FC236}">
                  <a16:creationId xmlns:a16="http://schemas.microsoft.com/office/drawing/2014/main" id="{00000000-0008-0000-0200-0000C6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xdr:col>
          <xdr:colOff>209550</xdr:colOff>
          <xdr:row>135</xdr:row>
          <xdr:rowOff>47625</xdr:rowOff>
        </xdr:from>
        <xdr:to>
          <xdr:col>3</xdr:col>
          <xdr:colOff>266700</xdr:colOff>
          <xdr:row>136</xdr:row>
          <xdr:rowOff>123825</xdr:rowOff>
        </xdr:to>
        <xdr:sp macro="" textlink="">
          <xdr:nvSpPr>
            <xdr:cNvPr id="1735" name="Button 711" hidden="1">
              <a:extLst xmlns:a="http://schemas.openxmlformats.org/drawingml/2006/main">
                <a:ext uri="{63B3BB69-23CF-44E3-9099-C40C66FF867C}">
                  <a14:compatExt spid="_x0000_s1735"/>
                </a:ext>
                <a:ext uri="{FF2B5EF4-FFF2-40B4-BE49-F238E27FC236}">
                  <a16:creationId xmlns:a16="http://schemas.microsoft.com/office/drawing/2014/main" id="{00000000-0008-0000-0200-0000C7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xdr:col>
          <xdr:colOff>209550</xdr:colOff>
          <xdr:row>149</xdr:row>
          <xdr:rowOff>57150</xdr:rowOff>
        </xdr:from>
        <xdr:to>
          <xdr:col>3</xdr:col>
          <xdr:colOff>276225</xdr:colOff>
          <xdr:row>149</xdr:row>
          <xdr:rowOff>333375</xdr:rowOff>
        </xdr:to>
        <xdr:sp macro="" textlink="">
          <xdr:nvSpPr>
            <xdr:cNvPr id="1736" name="Button 712" hidden="1">
              <a:extLst xmlns:a="http://schemas.openxmlformats.org/drawingml/2006/main">
                <a:ext uri="{63B3BB69-23CF-44E3-9099-C40C66FF867C}">
                  <a14:compatExt spid="_x0000_s1736"/>
                </a:ext>
                <a:ext uri="{FF2B5EF4-FFF2-40B4-BE49-F238E27FC236}">
                  <a16:creationId xmlns:a16="http://schemas.microsoft.com/office/drawing/2014/main" id="{00000000-0008-0000-0200-0000C8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xdr:col>
          <xdr:colOff>190500</xdr:colOff>
          <xdr:row>161</xdr:row>
          <xdr:rowOff>47625</xdr:rowOff>
        </xdr:from>
        <xdr:to>
          <xdr:col>3</xdr:col>
          <xdr:colOff>247650</xdr:colOff>
          <xdr:row>161</xdr:row>
          <xdr:rowOff>333375</xdr:rowOff>
        </xdr:to>
        <xdr:sp macro="" textlink="">
          <xdr:nvSpPr>
            <xdr:cNvPr id="1737" name="Button 713" hidden="1">
              <a:extLst xmlns:a="http://schemas.openxmlformats.org/drawingml/2006/main">
                <a:ext uri="{63B3BB69-23CF-44E3-9099-C40C66FF867C}">
                  <a14:compatExt spid="_x0000_s1737"/>
                </a:ext>
                <a:ext uri="{FF2B5EF4-FFF2-40B4-BE49-F238E27FC236}">
                  <a16:creationId xmlns:a16="http://schemas.microsoft.com/office/drawing/2014/main" id="{00000000-0008-0000-0200-0000C9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95250</xdr:colOff>
          <xdr:row>9</xdr:row>
          <xdr:rowOff>57150</xdr:rowOff>
        </xdr:from>
        <xdr:to>
          <xdr:col>2</xdr:col>
          <xdr:colOff>266700</xdr:colOff>
          <xdr:row>9</xdr:row>
          <xdr:rowOff>314325</xdr:rowOff>
        </xdr:to>
        <xdr:sp macro="" textlink="">
          <xdr:nvSpPr>
            <xdr:cNvPr id="1738" name="Button 714" hidden="1">
              <a:extLst xmlns:a="http://schemas.openxmlformats.org/drawingml/2006/main">
                <a:ext uri="{63B3BB69-23CF-44E3-9099-C40C66FF867C}">
                  <a14:compatExt spid="_x0000_s1738"/>
                </a:ext>
                <a:ext uri="{FF2B5EF4-FFF2-40B4-BE49-F238E27FC236}">
                  <a16:creationId xmlns:a16="http://schemas.microsoft.com/office/drawing/2014/main" id="{00000000-0008-0000-0200-0000CA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1" i="1" u="none" strike="noStrike" baseline="0">
                  <a:solidFill>
                    <a:srgbClr val="000000"/>
                  </a:solidFill>
                  <a:latin typeface="Calibri"/>
                  <a:cs typeface="Calibri"/>
                </a:rPr>
                <a:t>Add Sworn Position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xdr:col>
          <xdr:colOff>352425</xdr:colOff>
          <xdr:row>9</xdr:row>
          <xdr:rowOff>47625</xdr:rowOff>
        </xdr:from>
        <xdr:to>
          <xdr:col>4</xdr:col>
          <xdr:colOff>152400</xdr:colOff>
          <xdr:row>9</xdr:row>
          <xdr:rowOff>304800</xdr:rowOff>
        </xdr:to>
        <xdr:sp macro="" textlink="">
          <xdr:nvSpPr>
            <xdr:cNvPr id="1754" name="Button 730" hidden="1">
              <a:extLst xmlns:a="http://schemas.openxmlformats.org/drawingml/2006/main">
                <a:ext uri="{63B3BB69-23CF-44E3-9099-C40C66FF867C}">
                  <a14:compatExt spid="_x0000_s1754"/>
                </a:ext>
                <a:ext uri="{FF2B5EF4-FFF2-40B4-BE49-F238E27FC236}">
                  <a16:creationId xmlns:a16="http://schemas.microsoft.com/office/drawing/2014/main" id="{00000000-0008-0000-0200-0000DA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1" i="1" u="none" strike="noStrike" baseline="0">
                  <a:solidFill>
                    <a:srgbClr val="000000"/>
                  </a:solidFill>
                  <a:latin typeface="Calibri"/>
                  <a:cs typeface="Calibri"/>
                </a:rPr>
                <a:t>Add Civilian Position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209550</xdr:colOff>
          <xdr:row>9</xdr:row>
          <xdr:rowOff>47625</xdr:rowOff>
        </xdr:from>
        <xdr:to>
          <xdr:col>7</xdr:col>
          <xdr:colOff>419100</xdr:colOff>
          <xdr:row>9</xdr:row>
          <xdr:rowOff>304800</xdr:rowOff>
        </xdr:to>
        <xdr:sp macro="" textlink="">
          <xdr:nvSpPr>
            <xdr:cNvPr id="1755" name="Button 731" hidden="1">
              <a:extLst xmlns:a="http://schemas.openxmlformats.org/drawingml/2006/main">
                <a:ext uri="{63B3BB69-23CF-44E3-9099-C40C66FF867C}">
                  <a14:compatExt spid="_x0000_s1755"/>
                </a:ext>
                <a:ext uri="{FF2B5EF4-FFF2-40B4-BE49-F238E27FC236}">
                  <a16:creationId xmlns:a16="http://schemas.microsoft.com/office/drawing/2014/main" id="{00000000-0008-0000-0200-0000DB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1" i="1" u="none" strike="noStrike" baseline="0">
                  <a:solidFill>
                    <a:srgbClr val="000000"/>
                  </a:solidFill>
                  <a:latin typeface="Calibri"/>
                  <a:cs typeface="Calibri"/>
                </a:rPr>
                <a:t>Delete Selected Position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114300</xdr:colOff>
          <xdr:row>48</xdr:row>
          <xdr:rowOff>161925</xdr:rowOff>
        </xdr:from>
        <xdr:to>
          <xdr:col>2</xdr:col>
          <xdr:colOff>57150</xdr:colOff>
          <xdr:row>49</xdr:row>
          <xdr:rowOff>276225</xdr:rowOff>
        </xdr:to>
        <xdr:sp macro="" textlink="">
          <xdr:nvSpPr>
            <xdr:cNvPr id="1785" name="Button 761" hidden="1">
              <a:extLst xmlns:a="http://schemas.openxmlformats.org/drawingml/2006/main">
                <a:ext uri="{63B3BB69-23CF-44E3-9099-C40C66FF867C}">
                  <a14:compatExt spid="_x0000_s1785"/>
                </a:ext>
                <a:ext uri="{FF2B5EF4-FFF2-40B4-BE49-F238E27FC236}">
                  <a16:creationId xmlns:a16="http://schemas.microsoft.com/office/drawing/2014/main" id="{00000000-0008-0000-0200-0000F9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1" i="1"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xdr:col>
          <xdr:colOff>238125</xdr:colOff>
          <xdr:row>48</xdr:row>
          <xdr:rowOff>161925</xdr:rowOff>
        </xdr:from>
        <xdr:to>
          <xdr:col>3</xdr:col>
          <xdr:colOff>200025</xdr:colOff>
          <xdr:row>49</xdr:row>
          <xdr:rowOff>285750</xdr:rowOff>
        </xdr:to>
        <xdr:sp macro="" textlink="">
          <xdr:nvSpPr>
            <xdr:cNvPr id="1786" name="Button 762" hidden="1">
              <a:extLst xmlns:a="http://schemas.openxmlformats.org/drawingml/2006/main">
                <a:ext uri="{63B3BB69-23CF-44E3-9099-C40C66FF867C}">
                  <a14:compatExt spid="_x0000_s1786"/>
                </a:ext>
                <a:ext uri="{FF2B5EF4-FFF2-40B4-BE49-F238E27FC236}">
                  <a16:creationId xmlns:a16="http://schemas.microsoft.com/office/drawing/2014/main" id="{00000000-0008-0000-0200-0000FA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1" i="1" u="none" strike="noStrike" baseline="0">
                  <a:solidFill>
                    <a:srgbClr val="000000"/>
                  </a:solidFill>
                  <a:latin typeface="Calibri"/>
                  <a:cs typeface="Calibri"/>
                </a:rPr>
                <a:t>Delete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95250</xdr:colOff>
          <xdr:row>64</xdr:row>
          <xdr:rowOff>47625</xdr:rowOff>
        </xdr:from>
        <xdr:to>
          <xdr:col>2</xdr:col>
          <xdr:colOff>133350</xdr:colOff>
          <xdr:row>65</xdr:row>
          <xdr:rowOff>114300</xdr:rowOff>
        </xdr:to>
        <xdr:sp macro="" textlink="">
          <xdr:nvSpPr>
            <xdr:cNvPr id="1787" name="Button 763" hidden="1">
              <a:extLst xmlns:a="http://schemas.openxmlformats.org/drawingml/2006/main">
                <a:ext uri="{63B3BB69-23CF-44E3-9099-C40C66FF867C}">
                  <a14:compatExt spid="_x0000_s1787"/>
                </a:ext>
                <a:ext uri="{FF2B5EF4-FFF2-40B4-BE49-F238E27FC236}">
                  <a16:creationId xmlns:a16="http://schemas.microsoft.com/office/drawing/2014/main" id="{00000000-0008-0000-0200-0000FB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1" i="1" u="none" strike="noStrike" baseline="0">
                  <a:solidFill>
                    <a:srgbClr val="000000"/>
                  </a:solidFill>
                  <a:latin typeface="Calibri"/>
                  <a:cs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76200</xdr:colOff>
          <xdr:row>78</xdr:row>
          <xdr:rowOff>57150</xdr:rowOff>
        </xdr:from>
        <xdr:to>
          <xdr:col>2</xdr:col>
          <xdr:colOff>123825</xdr:colOff>
          <xdr:row>79</xdr:row>
          <xdr:rowOff>133350</xdr:rowOff>
        </xdr:to>
        <xdr:sp macro="" textlink="">
          <xdr:nvSpPr>
            <xdr:cNvPr id="1788" name="Button 764" hidden="1">
              <a:extLst xmlns:a="http://schemas.openxmlformats.org/drawingml/2006/main">
                <a:ext uri="{63B3BB69-23CF-44E3-9099-C40C66FF867C}">
                  <a14:compatExt spid="_x0000_s1788"/>
                </a:ext>
                <a:ext uri="{FF2B5EF4-FFF2-40B4-BE49-F238E27FC236}">
                  <a16:creationId xmlns:a16="http://schemas.microsoft.com/office/drawing/2014/main" id="{00000000-0008-0000-0200-0000FC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Supply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96</xdr:row>
          <xdr:rowOff>47625</xdr:rowOff>
        </xdr:from>
        <xdr:to>
          <xdr:col>2</xdr:col>
          <xdr:colOff>142875</xdr:colOff>
          <xdr:row>97</xdr:row>
          <xdr:rowOff>142875</xdr:rowOff>
        </xdr:to>
        <xdr:sp macro="" textlink="">
          <xdr:nvSpPr>
            <xdr:cNvPr id="1790" name="Button 766" hidden="1">
              <a:extLst xmlns:a="http://schemas.openxmlformats.org/drawingml/2006/main">
                <a:ext uri="{63B3BB69-23CF-44E3-9099-C40C66FF867C}">
                  <a14:compatExt spid="_x0000_s1790"/>
                </a:ext>
                <a:ext uri="{FF2B5EF4-FFF2-40B4-BE49-F238E27FC236}">
                  <a16:creationId xmlns:a16="http://schemas.microsoft.com/office/drawing/2014/main" id="{00000000-0008-0000-0200-0000FE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19050</xdr:colOff>
          <xdr:row>108</xdr:row>
          <xdr:rowOff>57150</xdr:rowOff>
        </xdr:from>
        <xdr:to>
          <xdr:col>2</xdr:col>
          <xdr:colOff>133350</xdr:colOff>
          <xdr:row>109</xdr:row>
          <xdr:rowOff>133350</xdr:rowOff>
        </xdr:to>
        <xdr:sp macro="" textlink="">
          <xdr:nvSpPr>
            <xdr:cNvPr id="1791" name="Button 767" hidden="1">
              <a:extLst xmlns:a="http://schemas.openxmlformats.org/drawingml/2006/main">
                <a:ext uri="{63B3BB69-23CF-44E3-9099-C40C66FF867C}">
                  <a14:compatExt spid="_x0000_s1791"/>
                </a:ext>
                <a:ext uri="{FF2B5EF4-FFF2-40B4-BE49-F238E27FC236}">
                  <a16:creationId xmlns:a16="http://schemas.microsoft.com/office/drawing/2014/main" id="{00000000-0008-0000-0200-0000FF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Fee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66675</xdr:colOff>
          <xdr:row>120</xdr:row>
          <xdr:rowOff>142875</xdr:rowOff>
        </xdr:from>
        <xdr:to>
          <xdr:col>2</xdr:col>
          <xdr:colOff>104775</xdr:colOff>
          <xdr:row>121</xdr:row>
          <xdr:rowOff>0</xdr:rowOff>
        </xdr:to>
        <xdr:sp macro="" textlink="">
          <xdr:nvSpPr>
            <xdr:cNvPr id="1792" name="Button 768" hidden="1">
              <a:extLst xmlns:a="http://schemas.openxmlformats.org/drawingml/2006/main">
                <a:ext uri="{63B3BB69-23CF-44E3-9099-C40C66FF867C}">
                  <a14:compatExt spid="_x0000_s1792"/>
                </a:ext>
                <a:ext uri="{FF2B5EF4-FFF2-40B4-BE49-F238E27FC236}">
                  <a16:creationId xmlns:a16="http://schemas.microsoft.com/office/drawing/2014/main" id="{00000000-0008-0000-0200-00000007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xdr:col>
          <xdr:colOff>238125</xdr:colOff>
          <xdr:row>120</xdr:row>
          <xdr:rowOff>142875</xdr:rowOff>
        </xdr:from>
        <xdr:to>
          <xdr:col>3</xdr:col>
          <xdr:colOff>247650</xdr:colOff>
          <xdr:row>121</xdr:row>
          <xdr:rowOff>0</xdr:rowOff>
        </xdr:to>
        <xdr:sp macro="" textlink="">
          <xdr:nvSpPr>
            <xdr:cNvPr id="1793" name="Button 769" hidden="1">
              <a:extLst xmlns:a="http://schemas.openxmlformats.org/drawingml/2006/main">
                <a:ext uri="{63B3BB69-23CF-44E3-9099-C40C66FF867C}">
                  <a14:compatExt spid="_x0000_s1793"/>
                </a:ext>
                <a:ext uri="{FF2B5EF4-FFF2-40B4-BE49-F238E27FC236}">
                  <a16:creationId xmlns:a16="http://schemas.microsoft.com/office/drawing/2014/main" id="{00000000-0008-0000-0200-00000107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9525</xdr:colOff>
          <xdr:row>135</xdr:row>
          <xdr:rowOff>57150</xdr:rowOff>
        </xdr:from>
        <xdr:to>
          <xdr:col>2</xdr:col>
          <xdr:colOff>123825</xdr:colOff>
          <xdr:row>136</xdr:row>
          <xdr:rowOff>114300</xdr:rowOff>
        </xdr:to>
        <xdr:sp macro="" textlink="">
          <xdr:nvSpPr>
            <xdr:cNvPr id="1794" name="Button 770" hidden="1">
              <a:extLst xmlns:a="http://schemas.openxmlformats.org/drawingml/2006/main">
                <a:ext uri="{63B3BB69-23CF-44E3-9099-C40C66FF867C}">
                  <a14:compatExt spid="_x0000_s1794"/>
                </a:ext>
                <a:ext uri="{FF2B5EF4-FFF2-40B4-BE49-F238E27FC236}">
                  <a16:creationId xmlns:a16="http://schemas.microsoft.com/office/drawing/2014/main" id="{00000000-0008-0000-0200-00000207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149</xdr:row>
          <xdr:rowOff>57150</xdr:rowOff>
        </xdr:from>
        <xdr:to>
          <xdr:col>2</xdr:col>
          <xdr:colOff>152400</xdr:colOff>
          <xdr:row>149</xdr:row>
          <xdr:rowOff>333375</xdr:rowOff>
        </xdr:to>
        <xdr:sp macro="" textlink="">
          <xdr:nvSpPr>
            <xdr:cNvPr id="1795" name="Button 771" hidden="1">
              <a:extLst xmlns:a="http://schemas.openxmlformats.org/drawingml/2006/main">
                <a:ext uri="{63B3BB69-23CF-44E3-9099-C40C66FF867C}">
                  <a14:compatExt spid="_x0000_s1795"/>
                </a:ext>
                <a:ext uri="{FF2B5EF4-FFF2-40B4-BE49-F238E27FC236}">
                  <a16:creationId xmlns:a16="http://schemas.microsoft.com/office/drawing/2014/main" id="{00000000-0008-0000-0200-00000307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Other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38100</xdr:colOff>
          <xdr:row>161</xdr:row>
          <xdr:rowOff>47625</xdr:rowOff>
        </xdr:from>
        <xdr:to>
          <xdr:col>2</xdr:col>
          <xdr:colOff>142875</xdr:colOff>
          <xdr:row>161</xdr:row>
          <xdr:rowOff>342900</xdr:rowOff>
        </xdr:to>
        <xdr:sp macro="" textlink="">
          <xdr:nvSpPr>
            <xdr:cNvPr id="1796" name="Button 772" hidden="1">
              <a:extLst xmlns:a="http://schemas.openxmlformats.org/drawingml/2006/main">
                <a:ext uri="{63B3BB69-23CF-44E3-9099-C40C66FF867C}">
                  <a14:compatExt spid="_x0000_s1796"/>
                </a:ext>
                <a:ext uri="{FF2B5EF4-FFF2-40B4-BE49-F238E27FC236}">
                  <a16:creationId xmlns:a16="http://schemas.microsoft.com/office/drawing/2014/main" id="{00000000-0008-0000-0200-00000407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Indirect Cost</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33</xdr:row>
          <xdr:rowOff>180975</xdr:rowOff>
        </xdr:from>
        <xdr:to>
          <xdr:col>1</xdr:col>
          <xdr:colOff>85725</xdr:colOff>
          <xdr:row>34</xdr:row>
          <xdr:rowOff>238125</xdr:rowOff>
        </xdr:to>
        <xdr:sp macro="" textlink="">
          <xdr:nvSpPr>
            <xdr:cNvPr id="22529" name="Button 1" hidden="1">
              <a:extLst xmlns:a="http://schemas.openxmlformats.org/drawingml/2006/main">
                <a:ext uri="{63B3BB69-23CF-44E3-9099-C40C66FF867C}">
                  <a14:compatExt spid="_x0000_s22529"/>
                </a:ext>
                <a:ext uri="{FF2B5EF4-FFF2-40B4-BE49-F238E27FC236}">
                  <a16:creationId xmlns:a16="http://schemas.microsoft.com/office/drawing/2014/main" id="{00000000-0008-0000-0300-0000015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44</xdr:row>
          <xdr:rowOff>66675</xdr:rowOff>
        </xdr:from>
        <xdr:to>
          <xdr:col>1</xdr:col>
          <xdr:colOff>85725</xdr:colOff>
          <xdr:row>45</xdr:row>
          <xdr:rowOff>123825</xdr:rowOff>
        </xdr:to>
        <xdr:sp macro="" textlink="">
          <xdr:nvSpPr>
            <xdr:cNvPr id="22530" name="Button 2" hidden="1">
              <a:extLst xmlns:a="http://schemas.openxmlformats.org/drawingml/2006/main">
                <a:ext uri="{63B3BB69-23CF-44E3-9099-C40C66FF867C}">
                  <a14:compatExt spid="_x0000_s22530"/>
                </a:ext>
                <a:ext uri="{FF2B5EF4-FFF2-40B4-BE49-F238E27FC236}">
                  <a16:creationId xmlns:a16="http://schemas.microsoft.com/office/drawing/2014/main" id="{00000000-0008-0000-0300-0000025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66675</xdr:colOff>
          <xdr:row>55</xdr:row>
          <xdr:rowOff>66675</xdr:rowOff>
        </xdr:from>
        <xdr:to>
          <xdr:col>1</xdr:col>
          <xdr:colOff>104775</xdr:colOff>
          <xdr:row>56</xdr:row>
          <xdr:rowOff>123825</xdr:rowOff>
        </xdr:to>
        <xdr:sp macro="" textlink="">
          <xdr:nvSpPr>
            <xdr:cNvPr id="22531" name="Button 3" hidden="1">
              <a:extLst xmlns:a="http://schemas.openxmlformats.org/drawingml/2006/main">
                <a:ext uri="{63B3BB69-23CF-44E3-9099-C40C66FF867C}">
                  <a14:compatExt spid="_x0000_s22531"/>
                </a:ext>
                <a:ext uri="{FF2B5EF4-FFF2-40B4-BE49-F238E27FC236}">
                  <a16:creationId xmlns:a16="http://schemas.microsoft.com/office/drawing/2014/main" id="{00000000-0008-0000-0300-0000035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77</xdr:row>
          <xdr:rowOff>66675</xdr:rowOff>
        </xdr:from>
        <xdr:to>
          <xdr:col>1</xdr:col>
          <xdr:colOff>85725</xdr:colOff>
          <xdr:row>78</xdr:row>
          <xdr:rowOff>123825</xdr:rowOff>
        </xdr:to>
        <xdr:sp macro="" textlink="">
          <xdr:nvSpPr>
            <xdr:cNvPr id="22532" name="Button 4" hidden="1">
              <a:extLst xmlns:a="http://schemas.openxmlformats.org/drawingml/2006/main">
                <a:ext uri="{63B3BB69-23CF-44E3-9099-C40C66FF867C}">
                  <a14:compatExt spid="_x0000_s22532"/>
                </a:ext>
                <a:ext uri="{FF2B5EF4-FFF2-40B4-BE49-F238E27FC236}">
                  <a16:creationId xmlns:a16="http://schemas.microsoft.com/office/drawing/2014/main" id="{00000000-0008-0000-0300-0000045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94</xdr:row>
          <xdr:rowOff>66675</xdr:rowOff>
        </xdr:from>
        <xdr:to>
          <xdr:col>1</xdr:col>
          <xdr:colOff>85725</xdr:colOff>
          <xdr:row>95</xdr:row>
          <xdr:rowOff>123825</xdr:rowOff>
        </xdr:to>
        <xdr:sp macro="" textlink="">
          <xdr:nvSpPr>
            <xdr:cNvPr id="22533" name="Button 5" hidden="1">
              <a:extLst xmlns:a="http://schemas.openxmlformats.org/drawingml/2006/main">
                <a:ext uri="{63B3BB69-23CF-44E3-9099-C40C66FF867C}">
                  <a14:compatExt spid="_x0000_s22533"/>
                </a:ext>
                <a:ext uri="{FF2B5EF4-FFF2-40B4-BE49-F238E27FC236}">
                  <a16:creationId xmlns:a16="http://schemas.microsoft.com/office/drawing/2014/main" id="{00000000-0008-0000-0300-0000055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33</xdr:row>
          <xdr:rowOff>180975</xdr:rowOff>
        </xdr:from>
        <xdr:to>
          <xdr:col>2</xdr:col>
          <xdr:colOff>0</xdr:colOff>
          <xdr:row>34</xdr:row>
          <xdr:rowOff>238125</xdr:rowOff>
        </xdr:to>
        <xdr:sp macro="" textlink="">
          <xdr:nvSpPr>
            <xdr:cNvPr id="22534" name="Button 6" hidden="1">
              <a:extLst xmlns:a="http://schemas.openxmlformats.org/drawingml/2006/main">
                <a:ext uri="{63B3BB69-23CF-44E3-9099-C40C66FF867C}">
                  <a14:compatExt spid="_x0000_s22534"/>
                </a:ext>
                <a:ext uri="{FF2B5EF4-FFF2-40B4-BE49-F238E27FC236}">
                  <a16:creationId xmlns:a16="http://schemas.microsoft.com/office/drawing/2014/main" id="{00000000-0008-0000-0300-0000065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114300</xdr:colOff>
          <xdr:row>44</xdr:row>
          <xdr:rowOff>66675</xdr:rowOff>
        </xdr:from>
        <xdr:to>
          <xdr:col>1</xdr:col>
          <xdr:colOff>1485900</xdr:colOff>
          <xdr:row>45</xdr:row>
          <xdr:rowOff>123825</xdr:rowOff>
        </xdr:to>
        <xdr:sp macro="" textlink="">
          <xdr:nvSpPr>
            <xdr:cNvPr id="22535" name="Button 7" hidden="1">
              <a:extLst xmlns:a="http://schemas.openxmlformats.org/drawingml/2006/main">
                <a:ext uri="{63B3BB69-23CF-44E3-9099-C40C66FF867C}">
                  <a14:compatExt spid="_x0000_s22535"/>
                </a:ext>
                <a:ext uri="{FF2B5EF4-FFF2-40B4-BE49-F238E27FC236}">
                  <a16:creationId xmlns:a16="http://schemas.microsoft.com/office/drawing/2014/main" id="{00000000-0008-0000-0300-0000075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123825</xdr:colOff>
          <xdr:row>55</xdr:row>
          <xdr:rowOff>66675</xdr:rowOff>
        </xdr:from>
        <xdr:to>
          <xdr:col>1</xdr:col>
          <xdr:colOff>1485900</xdr:colOff>
          <xdr:row>56</xdr:row>
          <xdr:rowOff>123825</xdr:rowOff>
        </xdr:to>
        <xdr:sp macro="" textlink="">
          <xdr:nvSpPr>
            <xdr:cNvPr id="22536" name="Button 8" hidden="1">
              <a:extLst xmlns:a="http://schemas.openxmlformats.org/drawingml/2006/main">
                <a:ext uri="{63B3BB69-23CF-44E3-9099-C40C66FF867C}">
                  <a14:compatExt spid="_x0000_s22536"/>
                </a:ext>
                <a:ext uri="{FF2B5EF4-FFF2-40B4-BE49-F238E27FC236}">
                  <a16:creationId xmlns:a16="http://schemas.microsoft.com/office/drawing/2014/main" id="{00000000-0008-0000-0300-0000085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77</xdr:row>
          <xdr:rowOff>66675</xdr:rowOff>
        </xdr:from>
        <xdr:to>
          <xdr:col>2</xdr:col>
          <xdr:colOff>0</xdr:colOff>
          <xdr:row>78</xdr:row>
          <xdr:rowOff>123825</xdr:rowOff>
        </xdr:to>
        <xdr:sp macro="" textlink="">
          <xdr:nvSpPr>
            <xdr:cNvPr id="22537" name="Button 9" hidden="1">
              <a:extLst xmlns:a="http://schemas.openxmlformats.org/drawingml/2006/main">
                <a:ext uri="{63B3BB69-23CF-44E3-9099-C40C66FF867C}">
                  <a14:compatExt spid="_x0000_s22537"/>
                </a:ext>
                <a:ext uri="{FF2B5EF4-FFF2-40B4-BE49-F238E27FC236}">
                  <a16:creationId xmlns:a16="http://schemas.microsoft.com/office/drawing/2014/main" id="{00000000-0008-0000-0300-0000095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94</xdr:row>
          <xdr:rowOff>66675</xdr:rowOff>
        </xdr:from>
        <xdr:to>
          <xdr:col>2</xdr:col>
          <xdr:colOff>0</xdr:colOff>
          <xdr:row>95</xdr:row>
          <xdr:rowOff>123825</xdr:rowOff>
        </xdr:to>
        <xdr:sp macro="" textlink="">
          <xdr:nvSpPr>
            <xdr:cNvPr id="22538" name="Button 10" hidden="1">
              <a:extLst xmlns:a="http://schemas.openxmlformats.org/drawingml/2006/main">
                <a:ext uri="{63B3BB69-23CF-44E3-9099-C40C66FF867C}">
                  <a14:compatExt spid="_x0000_s22538"/>
                </a:ext>
                <a:ext uri="{FF2B5EF4-FFF2-40B4-BE49-F238E27FC236}">
                  <a16:creationId xmlns:a16="http://schemas.microsoft.com/office/drawing/2014/main" id="{00000000-0008-0000-0300-00000A5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22</xdr:row>
          <xdr:rowOff>104775</xdr:rowOff>
        </xdr:from>
        <xdr:to>
          <xdr:col>1</xdr:col>
          <xdr:colOff>85725</xdr:colOff>
          <xdr:row>23</xdr:row>
          <xdr:rowOff>161925</xdr:rowOff>
        </xdr:to>
        <xdr:sp macro="" textlink="">
          <xdr:nvSpPr>
            <xdr:cNvPr id="22539" name="Button 11" hidden="1">
              <a:extLst xmlns:a="http://schemas.openxmlformats.org/drawingml/2006/main">
                <a:ext uri="{63B3BB69-23CF-44E3-9099-C40C66FF867C}">
                  <a14:compatExt spid="_x0000_s22539"/>
                </a:ext>
                <a:ext uri="{FF2B5EF4-FFF2-40B4-BE49-F238E27FC236}">
                  <a16:creationId xmlns:a16="http://schemas.microsoft.com/office/drawing/2014/main" id="{00000000-0008-0000-0300-00000B5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123825</xdr:colOff>
          <xdr:row>22</xdr:row>
          <xdr:rowOff>104775</xdr:rowOff>
        </xdr:from>
        <xdr:to>
          <xdr:col>1</xdr:col>
          <xdr:colOff>1485900</xdr:colOff>
          <xdr:row>23</xdr:row>
          <xdr:rowOff>161925</xdr:rowOff>
        </xdr:to>
        <xdr:sp macro="" textlink="">
          <xdr:nvSpPr>
            <xdr:cNvPr id="22540" name="Button 12" hidden="1">
              <a:extLst xmlns:a="http://schemas.openxmlformats.org/drawingml/2006/main">
                <a:ext uri="{63B3BB69-23CF-44E3-9099-C40C66FF867C}">
                  <a14:compatExt spid="_x0000_s22540"/>
                </a:ext>
                <a:ext uri="{FF2B5EF4-FFF2-40B4-BE49-F238E27FC236}">
                  <a16:creationId xmlns:a16="http://schemas.microsoft.com/office/drawing/2014/main" id="{00000000-0008-0000-0300-00000C5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38100</xdr:colOff>
          <xdr:row>11</xdr:row>
          <xdr:rowOff>104775</xdr:rowOff>
        </xdr:from>
        <xdr:to>
          <xdr:col>1</xdr:col>
          <xdr:colOff>76200</xdr:colOff>
          <xdr:row>12</xdr:row>
          <xdr:rowOff>161925</xdr:rowOff>
        </xdr:to>
        <xdr:sp macro="" textlink="">
          <xdr:nvSpPr>
            <xdr:cNvPr id="22541" name="Button 13" hidden="1">
              <a:extLst xmlns:a="http://schemas.openxmlformats.org/drawingml/2006/main">
                <a:ext uri="{63B3BB69-23CF-44E3-9099-C40C66FF867C}">
                  <a14:compatExt spid="_x0000_s22541"/>
                </a:ext>
                <a:ext uri="{FF2B5EF4-FFF2-40B4-BE49-F238E27FC236}">
                  <a16:creationId xmlns:a16="http://schemas.microsoft.com/office/drawing/2014/main" id="{00000000-0008-0000-0300-00000D5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123825</xdr:colOff>
          <xdr:row>11</xdr:row>
          <xdr:rowOff>104775</xdr:rowOff>
        </xdr:from>
        <xdr:to>
          <xdr:col>1</xdr:col>
          <xdr:colOff>1485900</xdr:colOff>
          <xdr:row>12</xdr:row>
          <xdr:rowOff>161925</xdr:rowOff>
        </xdr:to>
        <xdr:sp macro="" textlink="">
          <xdr:nvSpPr>
            <xdr:cNvPr id="22542" name="Button 14" hidden="1">
              <a:extLst xmlns:a="http://schemas.openxmlformats.org/drawingml/2006/main">
                <a:ext uri="{63B3BB69-23CF-44E3-9099-C40C66FF867C}">
                  <a14:compatExt spid="_x0000_s22542"/>
                </a:ext>
                <a:ext uri="{FF2B5EF4-FFF2-40B4-BE49-F238E27FC236}">
                  <a16:creationId xmlns:a16="http://schemas.microsoft.com/office/drawing/2014/main" id="{00000000-0008-0000-0300-00000E5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38100</xdr:colOff>
          <xdr:row>105</xdr:row>
          <xdr:rowOff>76200</xdr:rowOff>
        </xdr:from>
        <xdr:to>
          <xdr:col>0</xdr:col>
          <xdr:colOff>1571625</xdr:colOff>
          <xdr:row>106</xdr:row>
          <xdr:rowOff>123825</xdr:rowOff>
        </xdr:to>
        <xdr:sp macro="" textlink="">
          <xdr:nvSpPr>
            <xdr:cNvPr id="22543" name="Button 15" hidden="1">
              <a:extLst xmlns:a="http://schemas.openxmlformats.org/drawingml/2006/main">
                <a:ext uri="{63B3BB69-23CF-44E3-9099-C40C66FF867C}">
                  <a14:compatExt spid="_x0000_s22543"/>
                </a:ext>
                <a:ext uri="{FF2B5EF4-FFF2-40B4-BE49-F238E27FC236}">
                  <a16:creationId xmlns:a16="http://schemas.microsoft.com/office/drawing/2014/main" id="{00000000-0008-0000-0300-00000F5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1</xdr:col>
          <xdr:colOff>9525</xdr:colOff>
          <xdr:row>105</xdr:row>
          <xdr:rowOff>76200</xdr:rowOff>
        </xdr:from>
        <xdr:to>
          <xdr:col>1</xdr:col>
          <xdr:colOff>1466850</xdr:colOff>
          <xdr:row>106</xdr:row>
          <xdr:rowOff>123825</xdr:rowOff>
        </xdr:to>
        <xdr:sp macro="" textlink="">
          <xdr:nvSpPr>
            <xdr:cNvPr id="22544" name="Button 16" hidden="1">
              <a:extLst xmlns:a="http://schemas.openxmlformats.org/drawingml/2006/main">
                <a:ext uri="{63B3BB69-23CF-44E3-9099-C40C66FF867C}">
                  <a14:compatExt spid="_x0000_s22544"/>
                </a:ext>
                <a:ext uri="{FF2B5EF4-FFF2-40B4-BE49-F238E27FC236}">
                  <a16:creationId xmlns:a16="http://schemas.microsoft.com/office/drawing/2014/main" id="{00000000-0008-0000-0300-0000105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8</xdr:col>
          <xdr:colOff>209550</xdr:colOff>
          <xdr:row>16</xdr:row>
          <xdr:rowOff>19050</xdr:rowOff>
        </xdr:from>
        <xdr:to>
          <xdr:col>10</xdr:col>
          <xdr:colOff>704850</xdr:colOff>
          <xdr:row>16</xdr:row>
          <xdr:rowOff>257175</xdr:rowOff>
        </xdr:to>
        <xdr:sp macro="" textlink="">
          <xdr:nvSpPr>
            <xdr:cNvPr id="22545" name="Button 17" hidden="1">
              <a:extLst xmlns:a="http://schemas.openxmlformats.org/drawingml/2006/main">
                <a:ext uri="{63B3BB69-23CF-44E3-9099-C40C66FF867C}">
                  <a14:compatExt spid="_x0000_s22545"/>
                </a:ext>
                <a:ext uri="{FF2B5EF4-FFF2-40B4-BE49-F238E27FC236}">
                  <a16:creationId xmlns:a16="http://schemas.microsoft.com/office/drawing/2014/main" id="{00000000-0008-0000-0300-0000115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200025</xdr:colOff>
          <xdr:row>27</xdr:row>
          <xdr:rowOff>19050</xdr:rowOff>
        </xdr:from>
        <xdr:to>
          <xdr:col>11</xdr:col>
          <xdr:colOff>0</xdr:colOff>
          <xdr:row>27</xdr:row>
          <xdr:rowOff>257175</xdr:rowOff>
        </xdr:to>
        <xdr:sp macro="" textlink="">
          <xdr:nvSpPr>
            <xdr:cNvPr id="22546" name="Button 18" hidden="1">
              <a:extLst xmlns:a="http://schemas.openxmlformats.org/drawingml/2006/main">
                <a:ext uri="{63B3BB69-23CF-44E3-9099-C40C66FF867C}">
                  <a14:compatExt spid="_x0000_s22546"/>
                </a:ext>
                <a:ext uri="{FF2B5EF4-FFF2-40B4-BE49-F238E27FC236}">
                  <a16:creationId xmlns:a16="http://schemas.microsoft.com/office/drawing/2014/main" id="{00000000-0008-0000-0300-0000125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180975</xdr:colOff>
          <xdr:row>38</xdr:row>
          <xdr:rowOff>19050</xdr:rowOff>
        </xdr:from>
        <xdr:to>
          <xdr:col>11</xdr:col>
          <xdr:colOff>0</xdr:colOff>
          <xdr:row>38</xdr:row>
          <xdr:rowOff>257175</xdr:rowOff>
        </xdr:to>
        <xdr:sp macro="" textlink="">
          <xdr:nvSpPr>
            <xdr:cNvPr id="22547" name="Button 19" hidden="1">
              <a:extLst xmlns:a="http://schemas.openxmlformats.org/drawingml/2006/main">
                <a:ext uri="{63B3BB69-23CF-44E3-9099-C40C66FF867C}">
                  <a14:compatExt spid="_x0000_s22547"/>
                </a:ext>
                <a:ext uri="{FF2B5EF4-FFF2-40B4-BE49-F238E27FC236}">
                  <a16:creationId xmlns:a16="http://schemas.microsoft.com/office/drawing/2014/main" id="{00000000-0008-0000-0300-0000135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49</xdr:row>
          <xdr:rowOff>19050</xdr:rowOff>
        </xdr:from>
        <xdr:to>
          <xdr:col>11</xdr:col>
          <xdr:colOff>0</xdr:colOff>
          <xdr:row>49</xdr:row>
          <xdr:rowOff>257175</xdr:rowOff>
        </xdr:to>
        <xdr:sp macro="" textlink="">
          <xdr:nvSpPr>
            <xdr:cNvPr id="22548" name="Button 20" hidden="1">
              <a:extLst xmlns:a="http://schemas.openxmlformats.org/drawingml/2006/main">
                <a:ext uri="{63B3BB69-23CF-44E3-9099-C40C66FF867C}">
                  <a14:compatExt spid="_x0000_s22548"/>
                </a:ext>
                <a:ext uri="{FF2B5EF4-FFF2-40B4-BE49-F238E27FC236}">
                  <a16:creationId xmlns:a16="http://schemas.microsoft.com/office/drawing/2014/main" id="{00000000-0008-0000-0300-0000145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60</xdr:row>
          <xdr:rowOff>19050</xdr:rowOff>
        </xdr:from>
        <xdr:to>
          <xdr:col>11</xdr:col>
          <xdr:colOff>0</xdr:colOff>
          <xdr:row>60</xdr:row>
          <xdr:rowOff>257175</xdr:rowOff>
        </xdr:to>
        <xdr:sp macro="" textlink="">
          <xdr:nvSpPr>
            <xdr:cNvPr id="22549" name="Button 21" hidden="1">
              <a:extLst xmlns:a="http://schemas.openxmlformats.org/drawingml/2006/main">
                <a:ext uri="{63B3BB69-23CF-44E3-9099-C40C66FF867C}">
                  <a14:compatExt spid="_x0000_s22549"/>
                </a:ext>
                <a:ext uri="{FF2B5EF4-FFF2-40B4-BE49-F238E27FC236}">
                  <a16:creationId xmlns:a16="http://schemas.microsoft.com/office/drawing/2014/main" id="{00000000-0008-0000-0300-0000155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88</xdr:row>
          <xdr:rowOff>19050</xdr:rowOff>
        </xdr:from>
        <xdr:to>
          <xdr:col>11</xdr:col>
          <xdr:colOff>0</xdr:colOff>
          <xdr:row>88</xdr:row>
          <xdr:rowOff>257175</xdr:rowOff>
        </xdr:to>
        <xdr:sp macro="" textlink="">
          <xdr:nvSpPr>
            <xdr:cNvPr id="22550" name="Button 22" hidden="1">
              <a:extLst xmlns:a="http://schemas.openxmlformats.org/drawingml/2006/main">
                <a:ext uri="{63B3BB69-23CF-44E3-9099-C40C66FF867C}">
                  <a14:compatExt spid="_x0000_s22550"/>
                </a:ext>
                <a:ext uri="{FF2B5EF4-FFF2-40B4-BE49-F238E27FC236}">
                  <a16:creationId xmlns:a16="http://schemas.microsoft.com/office/drawing/2014/main" id="{00000000-0008-0000-0300-0000165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99</xdr:row>
          <xdr:rowOff>19050</xdr:rowOff>
        </xdr:from>
        <xdr:to>
          <xdr:col>11</xdr:col>
          <xdr:colOff>0</xdr:colOff>
          <xdr:row>99</xdr:row>
          <xdr:rowOff>257175</xdr:rowOff>
        </xdr:to>
        <xdr:sp macro="" textlink="">
          <xdr:nvSpPr>
            <xdr:cNvPr id="22551" name="Button 23" hidden="1">
              <a:extLst xmlns:a="http://schemas.openxmlformats.org/drawingml/2006/main">
                <a:ext uri="{63B3BB69-23CF-44E3-9099-C40C66FF867C}">
                  <a14:compatExt spid="_x0000_s22551"/>
                </a:ext>
                <a:ext uri="{FF2B5EF4-FFF2-40B4-BE49-F238E27FC236}">
                  <a16:creationId xmlns:a16="http://schemas.microsoft.com/office/drawing/2014/main" id="{00000000-0008-0000-0300-0000175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110</xdr:row>
          <xdr:rowOff>19050</xdr:rowOff>
        </xdr:from>
        <xdr:to>
          <xdr:col>11</xdr:col>
          <xdr:colOff>0</xdr:colOff>
          <xdr:row>110</xdr:row>
          <xdr:rowOff>257175</xdr:rowOff>
        </xdr:to>
        <xdr:sp macro="" textlink="">
          <xdr:nvSpPr>
            <xdr:cNvPr id="22552" name="Button 24" hidden="1">
              <a:extLst xmlns:a="http://schemas.openxmlformats.org/drawingml/2006/main">
                <a:ext uri="{63B3BB69-23CF-44E3-9099-C40C66FF867C}">
                  <a14:compatExt spid="_x0000_s22552"/>
                </a:ext>
                <a:ext uri="{FF2B5EF4-FFF2-40B4-BE49-F238E27FC236}">
                  <a16:creationId xmlns:a16="http://schemas.microsoft.com/office/drawing/2014/main" id="{00000000-0008-0000-0300-0000185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83</xdr:row>
          <xdr:rowOff>180975</xdr:rowOff>
        </xdr:from>
        <xdr:to>
          <xdr:col>1</xdr:col>
          <xdr:colOff>85725</xdr:colOff>
          <xdr:row>84</xdr:row>
          <xdr:rowOff>238125</xdr:rowOff>
        </xdr:to>
        <xdr:sp macro="" textlink="">
          <xdr:nvSpPr>
            <xdr:cNvPr id="22553" name="Button 25" hidden="1">
              <a:extLst xmlns:a="http://schemas.openxmlformats.org/drawingml/2006/main">
                <a:ext uri="{63B3BB69-23CF-44E3-9099-C40C66FF867C}">
                  <a14:compatExt spid="_x0000_s22553"/>
                </a:ext>
                <a:ext uri="{FF2B5EF4-FFF2-40B4-BE49-F238E27FC236}">
                  <a16:creationId xmlns:a16="http://schemas.microsoft.com/office/drawing/2014/main" id="{00000000-0008-0000-0300-0000195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83</xdr:row>
          <xdr:rowOff>180975</xdr:rowOff>
        </xdr:from>
        <xdr:to>
          <xdr:col>2</xdr:col>
          <xdr:colOff>0</xdr:colOff>
          <xdr:row>84</xdr:row>
          <xdr:rowOff>238125</xdr:rowOff>
        </xdr:to>
        <xdr:sp macro="" textlink="">
          <xdr:nvSpPr>
            <xdr:cNvPr id="22554" name="Button 26" hidden="1">
              <a:extLst xmlns:a="http://schemas.openxmlformats.org/drawingml/2006/main">
                <a:ext uri="{63B3BB69-23CF-44E3-9099-C40C66FF867C}">
                  <a14:compatExt spid="_x0000_s22554"/>
                </a:ext>
                <a:ext uri="{FF2B5EF4-FFF2-40B4-BE49-F238E27FC236}">
                  <a16:creationId xmlns:a16="http://schemas.microsoft.com/office/drawing/2014/main" id="{00000000-0008-0000-0300-00001A5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33</xdr:row>
          <xdr:rowOff>180975</xdr:rowOff>
        </xdr:from>
        <xdr:to>
          <xdr:col>1</xdr:col>
          <xdr:colOff>85725</xdr:colOff>
          <xdr:row>34</xdr:row>
          <xdr:rowOff>238125</xdr:rowOff>
        </xdr:to>
        <xdr:sp macro="" textlink="">
          <xdr:nvSpPr>
            <xdr:cNvPr id="23553" name="Button 1" hidden="1">
              <a:extLst xmlns:a="http://schemas.openxmlformats.org/drawingml/2006/main">
                <a:ext uri="{63B3BB69-23CF-44E3-9099-C40C66FF867C}">
                  <a14:compatExt spid="_x0000_s23553"/>
                </a:ext>
                <a:ext uri="{FF2B5EF4-FFF2-40B4-BE49-F238E27FC236}">
                  <a16:creationId xmlns:a16="http://schemas.microsoft.com/office/drawing/2014/main" id="{00000000-0008-0000-0400-0000015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44</xdr:row>
          <xdr:rowOff>66675</xdr:rowOff>
        </xdr:from>
        <xdr:to>
          <xdr:col>1</xdr:col>
          <xdr:colOff>85725</xdr:colOff>
          <xdr:row>45</xdr:row>
          <xdr:rowOff>123825</xdr:rowOff>
        </xdr:to>
        <xdr:sp macro="" textlink="">
          <xdr:nvSpPr>
            <xdr:cNvPr id="23554" name="Button 2" hidden="1">
              <a:extLst xmlns:a="http://schemas.openxmlformats.org/drawingml/2006/main">
                <a:ext uri="{63B3BB69-23CF-44E3-9099-C40C66FF867C}">
                  <a14:compatExt spid="_x0000_s23554"/>
                </a:ext>
                <a:ext uri="{FF2B5EF4-FFF2-40B4-BE49-F238E27FC236}">
                  <a16:creationId xmlns:a16="http://schemas.microsoft.com/office/drawing/2014/main" id="{00000000-0008-0000-0400-0000025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66675</xdr:colOff>
          <xdr:row>55</xdr:row>
          <xdr:rowOff>66675</xdr:rowOff>
        </xdr:from>
        <xdr:to>
          <xdr:col>1</xdr:col>
          <xdr:colOff>104775</xdr:colOff>
          <xdr:row>56</xdr:row>
          <xdr:rowOff>123825</xdr:rowOff>
        </xdr:to>
        <xdr:sp macro="" textlink="">
          <xdr:nvSpPr>
            <xdr:cNvPr id="23555" name="Button 3" hidden="1">
              <a:extLst xmlns:a="http://schemas.openxmlformats.org/drawingml/2006/main">
                <a:ext uri="{63B3BB69-23CF-44E3-9099-C40C66FF867C}">
                  <a14:compatExt spid="_x0000_s23555"/>
                </a:ext>
                <a:ext uri="{FF2B5EF4-FFF2-40B4-BE49-F238E27FC236}">
                  <a16:creationId xmlns:a16="http://schemas.microsoft.com/office/drawing/2014/main" id="{00000000-0008-0000-0400-0000035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77</xdr:row>
          <xdr:rowOff>66675</xdr:rowOff>
        </xdr:from>
        <xdr:to>
          <xdr:col>1</xdr:col>
          <xdr:colOff>85725</xdr:colOff>
          <xdr:row>78</xdr:row>
          <xdr:rowOff>123825</xdr:rowOff>
        </xdr:to>
        <xdr:sp macro="" textlink="">
          <xdr:nvSpPr>
            <xdr:cNvPr id="23556" name="Button 4" hidden="1">
              <a:extLst xmlns:a="http://schemas.openxmlformats.org/drawingml/2006/main">
                <a:ext uri="{63B3BB69-23CF-44E3-9099-C40C66FF867C}">
                  <a14:compatExt spid="_x0000_s23556"/>
                </a:ext>
                <a:ext uri="{FF2B5EF4-FFF2-40B4-BE49-F238E27FC236}">
                  <a16:creationId xmlns:a16="http://schemas.microsoft.com/office/drawing/2014/main" id="{00000000-0008-0000-0400-0000045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94</xdr:row>
          <xdr:rowOff>66675</xdr:rowOff>
        </xdr:from>
        <xdr:to>
          <xdr:col>1</xdr:col>
          <xdr:colOff>85725</xdr:colOff>
          <xdr:row>95</xdr:row>
          <xdr:rowOff>123825</xdr:rowOff>
        </xdr:to>
        <xdr:sp macro="" textlink="">
          <xdr:nvSpPr>
            <xdr:cNvPr id="23557" name="Button 5" hidden="1">
              <a:extLst xmlns:a="http://schemas.openxmlformats.org/drawingml/2006/main">
                <a:ext uri="{63B3BB69-23CF-44E3-9099-C40C66FF867C}">
                  <a14:compatExt spid="_x0000_s23557"/>
                </a:ext>
                <a:ext uri="{FF2B5EF4-FFF2-40B4-BE49-F238E27FC236}">
                  <a16:creationId xmlns:a16="http://schemas.microsoft.com/office/drawing/2014/main" id="{00000000-0008-0000-0400-0000055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33</xdr:row>
          <xdr:rowOff>180975</xdr:rowOff>
        </xdr:from>
        <xdr:to>
          <xdr:col>2</xdr:col>
          <xdr:colOff>0</xdr:colOff>
          <xdr:row>34</xdr:row>
          <xdr:rowOff>238125</xdr:rowOff>
        </xdr:to>
        <xdr:sp macro="" textlink="">
          <xdr:nvSpPr>
            <xdr:cNvPr id="23558" name="Button 6" hidden="1">
              <a:extLst xmlns:a="http://schemas.openxmlformats.org/drawingml/2006/main">
                <a:ext uri="{63B3BB69-23CF-44E3-9099-C40C66FF867C}">
                  <a14:compatExt spid="_x0000_s23558"/>
                </a:ext>
                <a:ext uri="{FF2B5EF4-FFF2-40B4-BE49-F238E27FC236}">
                  <a16:creationId xmlns:a16="http://schemas.microsoft.com/office/drawing/2014/main" id="{00000000-0008-0000-0400-0000065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114300</xdr:colOff>
          <xdr:row>44</xdr:row>
          <xdr:rowOff>66675</xdr:rowOff>
        </xdr:from>
        <xdr:to>
          <xdr:col>1</xdr:col>
          <xdr:colOff>1485900</xdr:colOff>
          <xdr:row>45</xdr:row>
          <xdr:rowOff>123825</xdr:rowOff>
        </xdr:to>
        <xdr:sp macro="" textlink="">
          <xdr:nvSpPr>
            <xdr:cNvPr id="23559" name="Button 7" hidden="1">
              <a:extLst xmlns:a="http://schemas.openxmlformats.org/drawingml/2006/main">
                <a:ext uri="{63B3BB69-23CF-44E3-9099-C40C66FF867C}">
                  <a14:compatExt spid="_x0000_s23559"/>
                </a:ext>
                <a:ext uri="{FF2B5EF4-FFF2-40B4-BE49-F238E27FC236}">
                  <a16:creationId xmlns:a16="http://schemas.microsoft.com/office/drawing/2014/main" id="{00000000-0008-0000-0400-0000075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123825</xdr:colOff>
          <xdr:row>55</xdr:row>
          <xdr:rowOff>66675</xdr:rowOff>
        </xdr:from>
        <xdr:to>
          <xdr:col>1</xdr:col>
          <xdr:colOff>1485900</xdr:colOff>
          <xdr:row>56</xdr:row>
          <xdr:rowOff>123825</xdr:rowOff>
        </xdr:to>
        <xdr:sp macro="" textlink="">
          <xdr:nvSpPr>
            <xdr:cNvPr id="23560" name="Button 8" hidden="1">
              <a:extLst xmlns:a="http://schemas.openxmlformats.org/drawingml/2006/main">
                <a:ext uri="{63B3BB69-23CF-44E3-9099-C40C66FF867C}">
                  <a14:compatExt spid="_x0000_s23560"/>
                </a:ext>
                <a:ext uri="{FF2B5EF4-FFF2-40B4-BE49-F238E27FC236}">
                  <a16:creationId xmlns:a16="http://schemas.microsoft.com/office/drawing/2014/main" id="{00000000-0008-0000-0400-0000085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77</xdr:row>
          <xdr:rowOff>66675</xdr:rowOff>
        </xdr:from>
        <xdr:to>
          <xdr:col>2</xdr:col>
          <xdr:colOff>0</xdr:colOff>
          <xdr:row>78</xdr:row>
          <xdr:rowOff>123825</xdr:rowOff>
        </xdr:to>
        <xdr:sp macro="" textlink="">
          <xdr:nvSpPr>
            <xdr:cNvPr id="23561" name="Button 9" hidden="1">
              <a:extLst xmlns:a="http://schemas.openxmlformats.org/drawingml/2006/main">
                <a:ext uri="{63B3BB69-23CF-44E3-9099-C40C66FF867C}">
                  <a14:compatExt spid="_x0000_s23561"/>
                </a:ext>
                <a:ext uri="{FF2B5EF4-FFF2-40B4-BE49-F238E27FC236}">
                  <a16:creationId xmlns:a16="http://schemas.microsoft.com/office/drawing/2014/main" id="{00000000-0008-0000-0400-0000095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94</xdr:row>
          <xdr:rowOff>66675</xdr:rowOff>
        </xdr:from>
        <xdr:to>
          <xdr:col>2</xdr:col>
          <xdr:colOff>0</xdr:colOff>
          <xdr:row>95</xdr:row>
          <xdr:rowOff>123825</xdr:rowOff>
        </xdr:to>
        <xdr:sp macro="" textlink="">
          <xdr:nvSpPr>
            <xdr:cNvPr id="23562" name="Button 10" hidden="1">
              <a:extLst xmlns:a="http://schemas.openxmlformats.org/drawingml/2006/main">
                <a:ext uri="{63B3BB69-23CF-44E3-9099-C40C66FF867C}">
                  <a14:compatExt spid="_x0000_s23562"/>
                </a:ext>
                <a:ext uri="{FF2B5EF4-FFF2-40B4-BE49-F238E27FC236}">
                  <a16:creationId xmlns:a16="http://schemas.microsoft.com/office/drawing/2014/main" id="{00000000-0008-0000-0400-00000A5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22</xdr:row>
          <xdr:rowOff>104775</xdr:rowOff>
        </xdr:from>
        <xdr:to>
          <xdr:col>1</xdr:col>
          <xdr:colOff>85725</xdr:colOff>
          <xdr:row>23</xdr:row>
          <xdr:rowOff>161925</xdr:rowOff>
        </xdr:to>
        <xdr:sp macro="" textlink="">
          <xdr:nvSpPr>
            <xdr:cNvPr id="23563" name="Button 11" hidden="1">
              <a:extLst xmlns:a="http://schemas.openxmlformats.org/drawingml/2006/main">
                <a:ext uri="{63B3BB69-23CF-44E3-9099-C40C66FF867C}">
                  <a14:compatExt spid="_x0000_s23563"/>
                </a:ext>
                <a:ext uri="{FF2B5EF4-FFF2-40B4-BE49-F238E27FC236}">
                  <a16:creationId xmlns:a16="http://schemas.microsoft.com/office/drawing/2014/main" id="{00000000-0008-0000-0400-00000B5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123825</xdr:colOff>
          <xdr:row>22</xdr:row>
          <xdr:rowOff>104775</xdr:rowOff>
        </xdr:from>
        <xdr:to>
          <xdr:col>1</xdr:col>
          <xdr:colOff>1485900</xdr:colOff>
          <xdr:row>23</xdr:row>
          <xdr:rowOff>161925</xdr:rowOff>
        </xdr:to>
        <xdr:sp macro="" textlink="">
          <xdr:nvSpPr>
            <xdr:cNvPr id="23564" name="Button 12" hidden="1">
              <a:extLst xmlns:a="http://schemas.openxmlformats.org/drawingml/2006/main">
                <a:ext uri="{63B3BB69-23CF-44E3-9099-C40C66FF867C}">
                  <a14:compatExt spid="_x0000_s23564"/>
                </a:ext>
                <a:ext uri="{FF2B5EF4-FFF2-40B4-BE49-F238E27FC236}">
                  <a16:creationId xmlns:a16="http://schemas.microsoft.com/office/drawing/2014/main" id="{00000000-0008-0000-0400-00000C5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38100</xdr:colOff>
          <xdr:row>11</xdr:row>
          <xdr:rowOff>104775</xdr:rowOff>
        </xdr:from>
        <xdr:to>
          <xdr:col>1</xdr:col>
          <xdr:colOff>76200</xdr:colOff>
          <xdr:row>12</xdr:row>
          <xdr:rowOff>161925</xdr:rowOff>
        </xdr:to>
        <xdr:sp macro="" textlink="">
          <xdr:nvSpPr>
            <xdr:cNvPr id="23565" name="Button 13" hidden="1">
              <a:extLst xmlns:a="http://schemas.openxmlformats.org/drawingml/2006/main">
                <a:ext uri="{63B3BB69-23CF-44E3-9099-C40C66FF867C}">
                  <a14:compatExt spid="_x0000_s23565"/>
                </a:ext>
                <a:ext uri="{FF2B5EF4-FFF2-40B4-BE49-F238E27FC236}">
                  <a16:creationId xmlns:a16="http://schemas.microsoft.com/office/drawing/2014/main" id="{00000000-0008-0000-0400-00000D5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123825</xdr:colOff>
          <xdr:row>11</xdr:row>
          <xdr:rowOff>104775</xdr:rowOff>
        </xdr:from>
        <xdr:to>
          <xdr:col>1</xdr:col>
          <xdr:colOff>1485900</xdr:colOff>
          <xdr:row>12</xdr:row>
          <xdr:rowOff>161925</xdr:rowOff>
        </xdr:to>
        <xdr:sp macro="" textlink="">
          <xdr:nvSpPr>
            <xdr:cNvPr id="23566" name="Button 14" hidden="1">
              <a:extLst xmlns:a="http://schemas.openxmlformats.org/drawingml/2006/main">
                <a:ext uri="{63B3BB69-23CF-44E3-9099-C40C66FF867C}">
                  <a14:compatExt spid="_x0000_s23566"/>
                </a:ext>
                <a:ext uri="{FF2B5EF4-FFF2-40B4-BE49-F238E27FC236}">
                  <a16:creationId xmlns:a16="http://schemas.microsoft.com/office/drawing/2014/main" id="{00000000-0008-0000-0400-00000E5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38100</xdr:colOff>
          <xdr:row>105</xdr:row>
          <xdr:rowOff>76200</xdr:rowOff>
        </xdr:from>
        <xdr:to>
          <xdr:col>0</xdr:col>
          <xdr:colOff>1571625</xdr:colOff>
          <xdr:row>106</xdr:row>
          <xdr:rowOff>123825</xdr:rowOff>
        </xdr:to>
        <xdr:sp macro="" textlink="">
          <xdr:nvSpPr>
            <xdr:cNvPr id="23567" name="Button 15" hidden="1">
              <a:extLst xmlns:a="http://schemas.openxmlformats.org/drawingml/2006/main">
                <a:ext uri="{63B3BB69-23CF-44E3-9099-C40C66FF867C}">
                  <a14:compatExt spid="_x0000_s23567"/>
                </a:ext>
                <a:ext uri="{FF2B5EF4-FFF2-40B4-BE49-F238E27FC236}">
                  <a16:creationId xmlns:a16="http://schemas.microsoft.com/office/drawing/2014/main" id="{00000000-0008-0000-0400-00000F5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1</xdr:col>
          <xdr:colOff>9525</xdr:colOff>
          <xdr:row>105</xdr:row>
          <xdr:rowOff>76200</xdr:rowOff>
        </xdr:from>
        <xdr:to>
          <xdr:col>1</xdr:col>
          <xdr:colOff>1466850</xdr:colOff>
          <xdr:row>106</xdr:row>
          <xdr:rowOff>123825</xdr:rowOff>
        </xdr:to>
        <xdr:sp macro="" textlink="">
          <xdr:nvSpPr>
            <xdr:cNvPr id="23568" name="Button 16" hidden="1">
              <a:extLst xmlns:a="http://schemas.openxmlformats.org/drawingml/2006/main">
                <a:ext uri="{63B3BB69-23CF-44E3-9099-C40C66FF867C}">
                  <a14:compatExt spid="_x0000_s23568"/>
                </a:ext>
                <a:ext uri="{FF2B5EF4-FFF2-40B4-BE49-F238E27FC236}">
                  <a16:creationId xmlns:a16="http://schemas.microsoft.com/office/drawing/2014/main" id="{00000000-0008-0000-0400-0000105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8</xdr:col>
          <xdr:colOff>209550</xdr:colOff>
          <xdr:row>16</xdr:row>
          <xdr:rowOff>19050</xdr:rowOff>
        </xdr:from>
        <xdr:to>
          <xdr:col>10</xdr:col>
          <xdr:colOff>704850</xdr:colOff>
          <xdr:row>16</xdr:row>
          <xdr:rowOff>257175</xdr:rowOff>
        </xdr:to>
        <xdr:sp macro="" textlink="">
          <xdr:nvSpPr>
            <xdr:cNvPr id="23569" name="Button 17" hidden="1">
              <a:extLst xmlns:a="http://schemas.openxmlformats.org/drawingml/2006/main">
                <a:ext uri="{63B3BB69-23CF-44E3-9099-C40C66FF867C}">
                  <a14:compatExt spid="_x0000_s23569"/>
                </a:ext>
                <a:ext uri="{FF2B5EF4-FFF2-40B4-BE49-F238E27FC236}">
                  <a16:creationId xmlns:a16="http://schemas.microsoft.com/office/drawing/2014/main" id="{00000000-0008-0000-0400-0000115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200025</xdr:colOff>
          <xdr:row>27</xdr:row>
          <xdr:rowOff>19050</xdr:rowOff>
        </xdr:from>
        <xdr:to>
          <xdr:col>11</xdr:col>
          <xdr:colOff>0</xdr:colOff>
          <xdr:row>27</xdr:row>
          <xdr:rowOff>257175</xdr:rowOff>
        </xdr:to>
        <xdr:sp macro="" textlink="">
          <xdr:nvSpPr>
            <xdr:cNvPr id="23570" name="Button 18" hidden="1">
              <a:extLst xmlns:a="http://schemas.openxmlformats.org/drawingml/2006/main">
                <a:ext uri="{63B3BB69-23CF-44E3-9099-C40C66FF867C}">
                  <a14:compatExt spid="_x0000_s23570"/>
                </a:ext>
                <a:ext uri="{FF2B5EF4-FFF2-40B4-BE49-F238E27FC236}">
                  <a16:creationId xmlns:a16="http://schemas.microsoft.com/office/drawing/2014/main" id="{00000000-0008-0000-0400-0000125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180975</xdr:colOff>
          <xdr:row>38</xdr:row>
          <xdr:rowOff>19050</xdr:rowOff>
        </xdr:from>
        <xdr:to>
          <xdr:col>11</xdr:col>
          <xdr:colOff>0</xdr:colOff>
          <xdr:row>38</xdr:row>
          <xdr:rowOff>257175</xdr:rowOff>
        </xdr:to>
        <xdr:sp macro="" textlink="">
          <xdr:nvSpPr>
            <xdr:cNvPr id="23571" name="Button 19" hidden="1">
              <a:extLst xmlns:a="http://schemas.openxmlformats.org/drawingml/2006/main">
                <a:ext uri="{63B3BB69-23CF-44E3-9099-C40C66FF867C}">
                  <a14:compatExt spid="_x0000_s23571"/>
                </a:ext>
                <a:ext uri="{FF2B5EF4-FFF2-40B4-BE49-F238E27FC236}">
                  <a16:creationId xmlns:a16="http://schemas.microsoft.com/office/drawing/2014/main" id="{00000000-0008-0000-0400-0000135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49</xdr:row>
          <xdr:rowOff>19050</xdr:rowOff>
        </xdr:from>
        <xdr:to>
          <xdr:col>11</xdr:col>
          <xdr:colOff>0</xdr:colOff>
          <xdr:row>49</xdr:row>
          <xdr:rowOff>257175</xdr:rowOff>
        </xdr:to>
        <xdr:sp macro="" textlink="">
          <xdr:nvSpPr>
            <xdr:cNvPr id="23572" name="Button 20" hidden="1">
              <a:extLst xmlns:a="http://schemas.openxmlformats.org/drawingml/2006/main">
                <a:ext uri="{63B3BB69-23CF-44E3-9099-C40C66FF867C}">
                  <a14:compatExt spid="_x0000_s23572"/>
                </a:ext>
                <a:ext uri="{FF2B5EF4-FFF2-40B4-BE49-F238E27FC236}">
                  <a16:creationId xmlns:a16="http://schemas.microsoft.com/office/drawing/2014/main" id="{00000000-0008-0000-0400-0000145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60</xdr:row>
          <xdr:rowOff>19050</xdr:rowOff>
        </xdr:from>
        <xdr:to>
          <xdr:col>11</xdr:col>
          <xdr:colOff>0</xdr:colOff>
          <xdr:row>60</xdr:row>
          <xdr:rowOff>257175</xdr:rowOff>
        </xdr:to>
        <xdr:sp macro="" textlink="">
          <xdr:nvSpPr>
            <xdr:cNvPr id="23573" name="Button 21" hidden="1">
              <a:extLst xmlns:a="http://schemas.openxmlformats.org/drawingml/2006/main">
                <a:ext uri="{63B3BB69-23CF-44E3-9099-C40C66FF867C}">
                  <a14:compatExt spid="_x0000_s23573"/>
                </a:ext>
                <a:ext uri="{FF2B5EF4-FFF2-40B4-BE49-F238E27FC236}">
                  <a16:creationId xmlns:a16="http://schemas.microsoft.com/office/drawing/2014/main" id="{00000000-0008-0000-0400-0000155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88</xdr:row>
          <xdr:rowOff>19050</xdr:rowOff>
        </xdr:from>
        <xdr:to>
          <xdr:col>11</xdr:col>
          <xdr:colOff>0</xdr:colOff>
          <xdr:row>88</xdr:row>
          <xdr:rowOff>257175</xdr:rowOff>
        </xdr:to>
        <xdr:sp macro="" textlink="">
          <xdr:nvSpPr>
            <xdr:cNvPr id="23574" name="Button 22" hidden="1">
              <a:extLst xmlns:a="http://schemas.openxmlformats.org/drawingml/2006/main">
                <a:ext uri="{63B3BB69-23CF-44E3-9099-C40C66FF867C}">
                  <a14:compatExt spid="_x0000_s23574"/>
                </a:ext>
                <a:ext uri="{FF2B5EF4-FFF2-40B4-BE49-F238E27FC236}">
                  <a16:creationId xmlns:a16="http://schemas.microsoft.com/office/drawing/2014/main" id="{00000000-0008-0000-0400-0000165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99</xdr:row>
          <xdr:rowOff>19050</xdr:rowOff>
        </xdr:from>
        <xdr:to>
          <xdr:col>11</xdr:col>
          <xdr:colOff>0</xdr:colOff>
          <xdr:row>99</xdr:row>
          <xdr:rowOff>257175</xdr:rowOff>
        </xdr:to>
        <xdr:sp macro="" textlink="">
          <xdr:nvSpPr>
            <xdr:cNvPr id="23575" name="Button 23" hidden="1">
              <a:extLst xmlns:a="http://schemas.openxmlformats.org/drawingml/2006/main">
                <a:ext uri="{63B3BB69-23CF-44E3-9099-C40C66FF867C}">
                  <a14:compatExt spid="_x0000_s23575"/>
                </a:ext>
                <a:ext uri="{FF2B5EF4-FFF2-40B4-BE49-F238E27FC236}">
                  <a16:creationId xmlns:a16="http://schemas.microsoft.com/office/drawing/2014/main" id="{00000000-0008-0000-0400-0000175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110</xdr:row>
          <xdr:rowOff>19050</xdr:rowOff>
        </xdr:from>
        <xdr:to>
          <xdr:col>11</xdr:col>
          <xdr:colOff>0</xdr:colOff>
          <xdr:row>110</xdr:row>
          <xdr:rowOff>257175</xdr:rowOff>
        </xdr:to>
        <xdr:sp macro="" textlink="">
          <xdr:nvSpPr>
            <xdr:cNvPr id="23576" name="Button 24" hidden="1">
              <a:extLst xmlns:a="http://schemas.openxmlformats.org/drawingml/2006/main">
                <a:ext uri="{63B3BB69-23CF-44E3-9099-C40C66FF867C}">
                  <a14:compatExt spid="_x0000_s23576"/>
                </a:ext>
                <a:ext uri="{FF2B5EF4-FFF2-40B4-BE49-F238E27FC236}">
                  <a16:creationId xmlns:a16="http://schemas.microsoft.com/office/drawing/2014/main" id="{00000000-0008-0000-0400-0000185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83</xdr:row>
          <xdr:rowOff>180975</xdr:rowOff>
        </xdr:from>
        <xdr:to>
          <xdr:col>1</xdr:col>
          <xdr:colOff>85725</xdr:colOff>
          <xdr:row>84</xdr:row>
          <xdr:rowOff>238125</xdr:rowOff>
        </xdr:to>
        <xdr:sp macro="" textlink="">
          <xdr:nvSpPr>
            <xdr:cNvPr id="23577" name="Button 25" hidden="1">
              <a:extLst xmlns:a="http://schemas.openxmlformats.org/drawingml/2006/main">
                <a:ext uri="{63B3BB69-23CF-44E3-9099-C40C66FF867C}">
                  <a14:compatExt spid="_x0000_s23577"/>
                </a:ext>
                <a:ext uri="{FF2B5EF4-FFF2-40B4-BE49-F238E27FC236}">
                  <a16:creationId xmlns:a16="http://schemas.microsoft.com/office/drawing/2014/main" id="{00000000-0008-0000-0400-0000195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83</xdr:row>
          <xdr:rowOff>180975</xdr:rowOff>
        </xdr:from>
        <xdr:to>
          <xdr:col>2</xdr:col>
          <xdr:colOff>0</xdr:colOff>
          <xdr:row>84</xdr:row>
          <xdr:rowOff>238125</xdr:rowOff>
        </xdr:to>
        <xdr:sp macro="" textlink="">
          <xdr:nvSpPr>
            <xdr:cNvPr id="23578" name="Button 26" hidden="1">
              <a:extLst xmlns:a="http://schemas.openxmlformats.org/drawingml/2006/main">
                <a:ext uri="{63B3BB69-23CF-44E3-9099-C40C66FF867C}">
                  <a14:compatExt spid="_x0000_s23578"/>
                </a:ext>
                <a:ext uri="{FF2B5EF4-FFF2-40B4-BE49-F238E27FC236}">
                  <a16:creationId xmlns:a16="http://schemas.microsoft.com/office/drawing/2014/main" id="{00000000-0008-0000-0400-00001A5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33</xdr:row>
          <xdr:rowOff>180975</xdr:rowOff>
        </xdr:from>
        <xdr:to>
          <xdr:col>1</xdr:col>
          <xdr:colOff>85725</xdr:colOff>
          <xdr:row>34</xdr:row>
          <xdr:rowOff>238125</xdr:rowOff>
        </xdr:to>
        <xdr:sp macro="" textlink="">
          <xdr:nvSpPr>
            <xdr:cNvPr id="24577" name="Button 1" hidden="1">
              <a:extLst xmlns:a="http://schemas.openxmlformats.org/drawingml/2006/main">
                <a:ext uri="{63B3BB69-23CF-44E3-9099-C40C66FF867C}">
                  <a14:compatExt spid="_x0000_s24577"/>
                </a:ext>
                <a:ext uri="{FF2B5EF4-FFF2-40B4-BE49-F238E27FC236}">
                  <a16:creationId xmlns:a16="http://schemas.microsoft.com/office/drawing/2014/main" id="{00000000-0008-0000-0500-0000016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44</xdr:row>
          <xdr:rowOff>66675</xdr:rowOff>
        </xdr:from>
        <xdr:to>
          <xdr:col>1</xdr:col>
          <xdr:colOff>85725</xdr:colOff>
          <xdr:row>45</xdr:row>
          <xdr:rowOff>123825</xdr:rowOff>
        </xdr:to>
        <xdr:sp macro="" textlink="">
          <xdr:nvSpPr>
            <xdr:cNvPr id="24578" name="Button 2" hidden="1">
              <a:extLst xmlns:a="http://schemas.openxmlformats.org/drawingml/2006/main">
                <a:ext uri="{63B3BB69-23CF-44E3-9099-C40C66FF867C}">
                  <a14:compatExt spid="_x0000_s24578"/>
                </a:ext>
                <a:ext uri="{FF2B5EF4-FFF2-40B4-BE49-F238E27FC236}">
                  <a16:creationId xmlns:a16="http://schemas.microsoft.com/office/drawing/2014/main" id="{00000000-0008-0000-0500-0000026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66675</xdr:colOff>
          <xdr:row>55</xdr:row>
          <xdr:rowOff>66675</xdr:rowOff>
        </xdr:from>
        <xdr:to>
          <xdr:col>1</xdr:col>
          <xdr:colOff>104775</xdr:colOff>
          <xdr:row>56</xdr:row>
          <xdr:rowOff>123825</xdr:rowOff>
        </xdr:to>
        <xdr:sp macro="" textlink="">
          <xdr:nvSpPr>
            <xdr:cNvPr id="24579" name="Button 3" hidden="1">
              <a:extLst xmlns:a="http://schemas.openxmlformats.org/drawingml/2006/main">
                <a:ext uri="{63B3BB69-23CF-44E3-9099-C40C66FF867C}">
                  <a14:compatExt spid="_x0000_s24579"/>
                </a:ext>
                <a:ext uri="{FF2B5EF4-FFF2-40B4-BE49-F238E27FC236}">
                  <a16:creationId xmlns:a16="http://schemas.microsoft.com/office/drawing/2014/main" id="{00000000-0008-0000-0500-0000036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77</xdr:row>
          <xdr:rowOff>66675</xdr:rowOff>
        </xdr:from>
        <xdr:to>
          <xdr:col>1</xdr:col>
          <xdr:colOff>85725</xdr:colOff>
          <xdr:row>78</xdr:row>
          <xdr:rowOff>123825</xdr:rowOff>
        </xdr:to>
        <xdr:sp macro="" textlink="">
          <xdr:nvSpPr>
            <xdr:cNvPr id="24580" name="Button 4" hidden="1">
              <a:extLst xmlns:a="http://schemas.openxmlformats.org/drawingml/2006/main">
                <a:ext uri="{63B3BB69-23CF-44E3-9099-C40C66FF867C}">
                  <a14:compatExt spid="_x0000_s24580"/>
                </a:ext>
                <a:ext uri="{FF2B5EF4-FFF2-40B4-BE49-F238E27FC236}">
                  <a16:creationId xmlns:a16="http://schemas.microsoft.com/office/drawing/2014/main" id="{00000000-0008-0000-0500-0000046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94</xdr:row>
          <xdr:rowOff>66675</xdr:rowOff>
        </xdr:from>
        <xdr:to>
          <xdr:col>1</xdr:col>
          <xdr:colOff>85725</xdr:colOff>
          <xdr:row>95</xdr:row>
          <xdr:rowOff>123825</xdr:rowOff>
        </xdr:to>
        <xdr:sp macro="" textlink="">
          <xdr:nvSpPr>
            <xdr:cNvPr id="24581" name="Button 5" hidden="1">
              <a:extLst xmlns:a="http://schemas.openxmlformats.org/drawingml/2006/main">
                <a:ext uri="{63B3BB69-23CF-44E3-9099-C40C66FF867C}">
                  <a14:compatExt spid="_x0000_s24581"/>
                </a:ext>
                <a:ext uri="{FF2B5EF4-FFF2-40B4-BE49-F238E27FC236}">
                  <a16:creationId xmlns:a16="http://schemas.microsoft.com/office/drawing/2014/main" id="{00000000-0008-0000-0500-0000056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33</xdr:row>
          <xdr:rowOff>180975</xdr:rowOff>
        </xdr:from>
        <xdr:to>
          <xdr:col>2</xdr:col>
          <xdr:colOff>0</xdr:colOff>
          <xdr:row>34</xdr:row>
          <xdr:rowOff>238125</xdr:rowOff>
        </xdr:to>
        <xdr:sp macro="" textlink="">
          <xdr:nvSpPr>
            <xdr:cNvPr id="24582" name="Button 6" hidden="1">
              <a:extLst xmlns:a="http://schemas.openxmlformats.org/drawingml/2006/main">
                <a:ext uri="{63B3BB69-23CF-44E3-9099-C40C66FF867C}">
                  <a14:compatExt spid="_x0000_s24582"/>
                </a:ext>
                <a:ext uri="{FF2B5EF4-FFF2-40B4-BE49-F238E27FC236}">
                  <a16:creationId xmlns:a16="http://schemas.microsoft.com/office/drawing/2014/main" id="{00000000-0008-0000-0500-0000066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114300</xdr:colOff>
          <xdr:row>44</xdr:row>
          <xdr:rowOff>66675</xdr:rowOff>
        </xdr:from>
        <xdr:to>
          <xdr:col>1</xdr:col>
          <xdr:colOff>1485900</xdr:colOff>
          <xdr:row>45</xdr:row>
          <xdr:rowOff>123825</xdr:rowOff>
        </xdr:to>
        <xdr:sp macro="" textlink="">
          <xdr:nvSpPr>
            <xdr:cNvPr id="24583" name="Button 7" hidden="1">
              <a:extLst xmlns:a="http://schemas.openxmlformats.org/drawingml/2006/main">
                <a:ext uri="{63B3BB69-23CF-44E3-9099-C40C66FF867C}">
                  <a14:compatExt spid="_x0000_s24583"/>
                </a:ext>
                <a:ext uri="{FF2B5EF4-FFF2-40B4-BE49-F238E27FC236}">
                  <a16:creationId xmlns:a16="http://schemas.microsoft.com/office/drawing/2014/main" id="{00000000-0008-0000-0500-0000076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123825</xdr:colOff>
          <xdr:row>55</xdr:row>
          <xdr:rowOff>66675</xdr:rowOff>
        </xdr:from>
        <xdr:to>
          <xdr:col>1</xdr:col>
          <xdr:colOff>1485900</xdr:colOff>
          <xdr:row>56</xdr:row>
          <xdr:rowOff>123825</xdr:rowOff>
        </xdr:to>
        <xdr:sp macro="" textlink="">
          <xdr:nvSpPr>
            <xdr:cNvPr id="24584" name="Button 8" hidden="1">
              <a:extLst xmlns:a="http://schemas.openxmlformats.org/drawingml/2006/main">
                <a:ext uri="{63B3BB69-23CF-44E3-9099-C40C66FF867C}">
                  <a14:compatExt spid="_x0000_s24584"/>
                </a:ext>
                <a:ext uri="{FF2B5EF4-FFF2-40B4-BE49-F238E27FC236}">
                  <a16:creationId xmlns:a16="http://schemas.microsoft.com/office/drawing/2014/main" id="{00000000-0008-0000-0500-0000086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77</xdr:row>
          <xdr:rowOff>66675</xdr:rowOff>
        </xdr:from>
        <xdr:to>
          <xdr:col>2</xdr:col>
          <xdr:colOff>0</xdr:colOff>
          <xdr:row>78</xdr:row>
          <xdr:rowOff>123825</xdr:rowOff>
        </xdr:to>
        <xdr:sp macro="" textlink="">
          <xdr:nvSpPr>
            <xdr:cNvPr id="24585" name="Button 9" hidden="1">
              <a:extLst xmlns:a="http://schemas.openxmlformats.org/drawingml/2006/main">
                <a:ext uri="{63B3BB69-23CF-44E3-9099-C40C66FF867C}">
                  <a14:compatExt spid="_x0000_s24585"/>
                </a:ext>
                <a:ext uri="{FF2B5EF4-FFF2-40B4-BE49-F238E27FC236}">
                  <a16:creationId xmlns:a16="http://schemas.microsoft.com/office/drawing/2014/main" id="{00000000-0008-0000-0500-0000096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94</xdr:row>
          <xdr:rowOff>66675</xdr:rowOff>
        </xdr:from>
        <xdr:to>
          <xdr:col>2</xdr:col>
          <xdr:colOff>0</xdr:colOff>
          <xdr:row>95</xdr:row>
          <xdr:rowOff>123825</xdr:rowOff>
        </xdr:to>
        <xdr:sp macro="" textlink="">
          <xdr:nvSpPr>
            <xdr:cNvPr id="24586" name="Button 10" hidden="1">
              <a:extLst xmlns:a="http://schemas.openxmlformats.org/drawingml/2006/main">
                <a:ext uri="{63B3BB69-23CF-44E3-9099-C40C66FF867C}">
                  <a14:compatExt spid="_x0000_s24586"/>
                </a:ext>
                <a:ext uri="{FF2B5EF4-FFF2-40B4-BE49-F238E27FC236}">
                  <a16:creationId xmlns:a16="http://schemas.microsoft.com/office/drawing/2014/main" id="{00000000-0008-0000-0500-00000A6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22</xdr:row>
          <xdr:rowOff>104775</xdr:rowOff>
        </xdr:from>
        <xdr:to>
          <xdr:col>1</xdr:col>
          <xdr:colOff>85725</xdr:colOff>
          <xdr:row>23</xdr:row>
          <xdr:rowOff>161925</xdr:rowOff>
        </xdr:to>
        <xdr:sp macro="" textlink="">
          <xdr:nvSpPr>
            <xdr:cNvPr id="24587" name="Button 11" hidden="1">
              <a:extLst xmlns:a="http://schemas.openxmlformats.org/drawingml/2006/main">
                <a:ext uri="{63B3BB69-23CF-44E3-9099-C40C66FF867C}">
                  <a14:compatExt spid="_x0000_s24587"/>
                </a:ext>
                <a:ext uri="{FF2B5EF4-FFF2-40B4-BE49-F238E27FC236}">
                  <a16:creationId xmlns:a16="http://schemas.microsoft.com/office/drawing/2014/main" id="{00000000-0008-0000-0500-00000B6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123825</xdr:colOff>
          <xdr:row>22</xdr:row>
          <xdr:rowOff>104775</xdr:rowOff>
        </xdr:from>
        <xdr:to>
          <xdr:col>1</xdr:col>
          <xdr:colOff>1485900</xdr:colOff>
          <xdr:row>23</xdr:row>
          <xdr:rowOff>161925</xdr:rowOff>
        </xdr:to>
        <xdr:sp macro="" textlink="">
          <xdr:nvSpPr>
            <xdr:cNvPr id="24588" name="Button 12" hidden="1">
              <a:extLst xmlns:a="http://schemas.openxmlformats.org/drawingml/2006/main">
                <a:ext uri="{63B3BB69-23CF-44E3-9099-C40C66FF867C}">
                  <a14:compatExt spid="_x0000_s24588"/>
                </a:ext>
                <a:ext uri="{FF2B5EF4-FFF2-40B4-BE49-F238E27FC236}">
                  <a16:creationId xmlns:a16="http://schemas.microsoft.com/office/drawing/2014/main" id="{00000000-0008-0000-0500-00000C6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38100</xdr:colOff>
          <xdr:row>11</xdr:row>
          <xdr:rowOff>104775</xdr:rowOff>
        </xdr:from>
        <xdr:to>
          <xdr:col>1</xdr:col>
          <xdr:colOff>76200</xdr:colOff>
          <xdr:row>12</xdr:row>
          <xdr:rowOff>161925</xdr:rowOff>
        </xdr:to>
        <xdr:sp macro="" textlink="">
          <xdr:nvSpPr>
            <xdr:cNvPr id="24589" name="Button 13" hidden="1">
              <a:extLst xmlns:a="http://schemas.openxmlformats.org/drawingml/2006/main">
                <a:ext uri="{63B3BB69-23CF-44E3-9099-C40C66FF867C}">
                  <a14:compatExt spid="_x0000_s24589"/>
                </a:ext>
                <a:ext uri="{FF2B5EF4-FFF2-40B4-BE49-F238E27FC236}">
                  <a16:creationId xmlns:a16="http://schemas.microsoft.com/office/drawing/2014/main" id="{00000000-0008-0000-0500-00000D6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123825</xdr:colOff>
          <xdr:row>11</xdr:row>
          <xdr:rowOff>104775</xdr:rowOff>
        </xdr:from>
        <xdr:to>
          <xdr:col>1</xdr:col>
          <xdr:colOff>1485900</xdr:colOff>
          <xdr:row>12</xdr:row>
          <xdr:rowOff>161925</xdr:rowOff>
        </xdr:to>
        <xdr:sp macro="" textlink="">
          <xdr:nvSpPr>
            <xdr:cNvPr id="24590" name="Button 14" hidden="1">
              <a:extLst xmlns:a="http://schemas.openxmlformats.org/drawingml/2006/main">
                <a:ext uri="{63B3BB69-23CF-44E3-9099-C40C66FF867C}">
                  <a14:compatExt spid="_x0000_s24590"/>
                </a:ext>
                <a:ext uri="{FF2B5EF4-FFF2-40B4-BE49-F238E27FC236}">
                  <a16:creationId xmlns:a16="http://schemas.microsoft.com/office/drawing/2014/main" id="{00000000-0008-0000-0500-00000E6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38100</xdr:colOff>
          <xdr:row>105</xdr:row>
          <xdr:rowOff>76200</xdr:rowOff>
        </xdr:from>
        <xdr:to>
          <xdr:col>0</xdr:col>
          <xdr:colOff>1571625</xdr:colOff>
          <xdr:row>106</xdr:row>
          <xdr:rowOff>123825</xdr:rowOff>
        </xdr:to>
        <xdr:sp macro="" textlink="">
          <xdr:nvSpPr>
            <xdr:cNvPr id="24591" name="Button 15" hidden="1">
              <a:extLst xmlns:a="http://schemas.openxmlformats.org/drawingml/2006/main">
                <a:ext uri="{63B3BB69-23CF-44E3-9099-C40C66FF867C}">
                  <a14:compatExt spid="_x0000_s24591"/>
                </a:ext>
                <a:ext uri="{FF2B5EF4-FFF2-40B4-BE49-F238E27FC236}">
                  <a16:creationId xmlns:a16="http://schemas.microsoft.com/office/drawing/2014/main" id="{00000000-0008-0000-0500-00000F6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1</xdr:col>
          <xdr:colOff>9525</xdr:colOff>
          <xdr:row>105</xdr:row>
          <xdr:rowOff>76200</xdr:rowOff>
        </xdr:from>
        <xdr:to>
          <xdr:col>1</xdr:col>
          <xdr:colOff>1466850</xdr:colOff>
          <xdr:row>106</xdr:row>
          <xdr:rowOff>123825</xdr:rowOff>
        </xdr:to>
        <xdr:sp macro="" textlink="">
          <xdr:nvSpPr>
            <xdr:cNvPr id="24592" name="Button 16" hidden="1">
              <a:extLst xmlns:a="http://schemas.openxmlformats.org/drawingml/2006/main">
                <a:ext uri="{63B3BB69-23CF-44E3-9099-C40C66FF867C}">
                  <a14:compatExt spid="_x0000_s24592"/>
                </a:ext>
                <a:ext uri="{FF2B5EF4-FFF2-40B4-BE49-F238E27FC236}">
                  <a16:creationId xmlns:a16="http://schemas.microsoft.com/office/drawing/2014/main" id="{00000000-0008-0000-0500-0000106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8</xdr:col>
          <xdr:colOff>209550</xdr:colOff>
          <xdr:row>16</xdr:row>
          <xdr:rowOff>19050</xdr:rowOff>
        </xdr:from>
        <xdr:to>
          <xdr:col>10</xdr:col>
          <xdr:colOff>704850</xdr:colOff>
          <xdr:row>16</xdr:row>
          <xdr:rowOff>257175</xdr:rowOff>
        </xdr:to>
        <xdr:sp macro="" textlink="">
          <xdr:nvSpPr>
            <xdr:cNvPr id="24593" name="Button 17" hidden="1">
              <a:extLst xmlns:a="http://schemas.openxmlformats.org/drawingml/2006/main">
                <a:ext uri="{63B3BB69-23CF-44E3-9099-C40C66FF867C}">
                  <a14:compatExt spid="_x0000_s24593"/>
                </a:ext>
                <a:ext uri="{FF2B5EF4-FFF2-40B4-BE49-F238E27FC236}">
                  <a16:creationId xmlns:a16="http://schemas.microsoft.com/office/drawing/2014/main" id="{00000000-0008-0000-0500-0000116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200025</xdr:colOff>
          <xdr:row>27</xdr:row>
          <xdr:rowOff>19050</xdr:rowOff>
        </xdr:from>
        <xdr:to>
          <xdr:col>11</xdr:col>
          <xdr:colOff>0</xdr:colOff>
          <xdr:row>27</xdr:row>
          <xdr:rowOff>257175</xdr:rowOff>
        </xdr:to>
        <xdr:sp macro="" textlink="">
          <xdr:nvSpPr>
            <xdr:cNvPr id="24594" name="Button 18" hidden="1">
              <a:extLst xmlns:a="http://schemas.openxmlformats.org/drawingml/2006/main">
                <a:ext uri="{63B3BB69-23CF-44E3-9099-C40C66FF867C}">
                  <a14:compatExt spid="_x0000_s24594"/>
                </a:ext>
                <a:ext uri="{FF2B5EF4-FFF2-40B4-BE49-F238E27FC236}">
                  <a16:creationId xmlns:a16="http://schemas.microsoft.com/office/drawing/2014/main" id="{00000000-0008-0000-0500-0000126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180975</xdr:colOff>
          <xdr:row>38</xdr:row>
          <xdr:rowOff>19050</xdr:rowOff>
        </xdr:from>
        <xdr:to>
          <xdr:col>11</xdr:col>
          <xdr:colOff>0</xdr:colOff>
          <xdr:row>38</xdr:row>
          <xdr:rowOff>257175</xdr:rowOff>
        </xdr:to>
        <xdr:sp macro="" textlink="">
          <xdr:nvSpPr>
            <xdr:cNvPr id="24595" name="Button 19" hidden="1">
              <a:extLst xmlns:a="http://schemas.openxmlformats.org/drawingml/2006/main">
                <a:ext uri="{63B3BB69-23CF-44E3-9099-C40C66FF867C}">
                  <a14:compatExt spid="_x0000_s24595"/>
                </a:ext>
                <a:ext uri="{FF2B5EF4-FFF2-40B4-BE49-F238E27FC236}">
                  <a16:creationId xmlns:a16="http://schemas.microsoft.com/office/drawing/2014/main" id="{00000000-0008-0000-0500-0000136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49</xdr:row>
          <xdr:rowOff>19050</xdr:rowOff>
        </xdr:from>
        <xdr:to>
          <xdr:col>11</xdr:col>
          <xdr:colOff>0</xdr:colOff>
          <xdr:row>49</xdr:row>
          <xdr:rowOff>257175</xdr:rowOff>
        </xdr:to>
        <xdr:sp macro="" textlink="">
          <xdr:nvSpPr>
            <xdr:cNvPr id="24596" name="Button 20" hidden="1">
              <a:extLst xmlns:a="http://schemas.openxmlformats.org/drawingml/2006/main">
                <a:ext uri="{63B3BB69-23CF-44E3-9099-C40C66FF867C}">
                  <a14:compatExt spid="_x0000_s24596"/>
                </a:ext>
                <a:ext uri="{FF2B5EF4-FFF2-40B4-BE49-F238E27FC236}">
                  <a16:creationId xmlns:a16="http://schemas.microsoft.com/office/drawing/2014/main" id="{00000000-0008-0000-0500-0000146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60</xdr:row>
          <xdr:rowOff>19050</xdr:rowOff>
        </xdr:from>
        <xdr:to>
          <xdr:col>11</xdr:col>
          <xdr:colOff>0</xdr:colOff>
          <xdr:row>60</xdr:row>
          <xdr:rowOff>257175</xdr:rowOff>
        </xdr:to>
        <xdr:sp macro="" textlink="">
          <xdr:nvSpPr>
            <xdr:cNvPr id="24597" name="Button 21" hidden="1">
              <a:extLst xmlns:a="http://schemas.openxmlformats.org/drawingml/2006/main">
                <a:ext uri="{63B3BB69-23CF-44E3-9099-C40C66FF867C}">
                  <a14:compatExt spid="_x0000_s24597"/>
                </a:ext>
                <a:ext uri="{FF2B5EF4-FFF2-40B4-BE49-F238E27FC236}">
                  <a16:creationId xmlns:a16="http://schemas.microsoft.com/office/drawing/2014/main" id="{00000000-0008-0000-0500-0000156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88</xdr:row>
          <xdr:rowOff>19050</xdr:rowOff>
        </xdr:from>
        <xdr:to>
          <xdr:col>11</xdr:col>
          <xdr:colOff>0</xdr:colOff>
          <xdr:row>88</xdr:row>
          <xdr:rowOff>257175</xdr:rowOff>
        </xdr:to>
        <xdr:sp macro="" textlink="">
          <xdr:nvSpPr>
            <xdr:cNvPr id="24598" name="Button 22" hidden="1">
              <a:extLst xmlns:a="http://schemas.openxmlformats.org/drawingml/2006/main">
                <a:ext uri="{63B3BB69-23CF-44E3-9099-C40C66FF867C}">
                  <a14:compatExt spid="_x0000_s24598"/>
                </a:ext>
                <a:ext uri="{FF2B5EF4-FFF2-40B4-BE49-F238E27FC236}">
                  <a16:creationId xmlns:a16="http://schemas.microsoft.com/office/drawing/2014/main" id="{00000000-0008-0000-0500-0000166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99</xdr:row>
          <xdr:rowOff>19050</xdr:rowOff>
        </xdr:from>
        <xdr:to>
          <xdr:col>11</xdr:col>
          <xdr:colOff>0</xdr:colOff>
          <xdr:row>99</xdr:row>
          <xdr:rowOff>257175</xdr:rowOff>
        </xdr:to>
        <xdr:sp macro="" textlink="">
          <xdr:nvSpPr>
            <xdr:cNvPr id="24599" name="Button 23" hidden="1">
              <a:extLst xmlns:a="http://schemas.openxmlformats.org/drawingml/2006/main">
                <a:ext uri="{63B3BB69-23CF-44E3-9099-C40C66FF867C}">
                  <a14:compatExt spid="_x0000_s24599"/>
                </a:ext>
                <a:ext uri="{FF2B5EF4-FFF2-40B4-BE49-F238E27FC236}">
                  <a16:creationId xmlns:a16="http://schemas.microsoft.com/office/drawing/2014/main" id="{00000000-0008-0000-0500-0000176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110</xdr:row>
          <xdr:rowOff>19050</xdr:rowOff>
        </xdr:from>
        <xdr:to>
          <xdr:col>11</xdr:col>
          <xdr:colOff>0</xdr:colOff>
          <xdr:row>110</xdr:row>
          <xdr:rowOff>257175</xdr:rowOff>
        </xdr:to>
        <xdr:sp macro="" textlink="">
          <xdr:nvSpPr>
            <xdr:cNvPr id="24600" name="Button 24" hidden="1">
              <a:extLst xmlns:a="http://schemas.openxmlformats.org/drawingml/2006/main">
                <a:ext uri="{63B3BB69-23CF-44E3-9099-C40C66FF867C}">
                  <a14:compatExt spid="_x0000_s24600"/>
                </a:ext>
                <a:ext uri="{FF2B5EF4-FFF2-40B4-BE49-F238E27FC236}">
                  <a16:creationId xmlns:a16="http://schemas.microsoft.com/office/drawing/2014/main" id="{00000000-0008-0000-0500-0000186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83</xdr:row>
          <xdr:rowOff>180975</xdr:rowOff>
        </xdr:from>
        <xdr:to>
          <xdr:col>1</xdr:col>
          <xdr:colOff>85725</xdr:colOff>
          <xdr:row>84</xdr:row>
          <xdr:rowOff>238125</xdr:rowOff>
        </xdr:to>
        <xdr:sp macro="" textlink="">
          <xdr:nvSpPr>
            <xdr:cNvPr id="24601" name="Button 25" hidden="1">
              <a:extLst xmlns:a="http://schemas.openxmlformats.org/drawingml/2006/main">
                <a:ext uri="{63B3BB69-23CF-44E3-9099-C40C66FF867C}">
                  <a14:compatExt spid="_x0000_s24601"/>
                </a:ext>
                <a:ext uri="{FF2B5EF4-FFF2-40B4-BE49-F238E27FC236}">
                  <a16:creationId xmlns:a16="http://schemas.microsoft.com/office/drawing/2014/main" id="{00000000-0008-0000-0500-0000196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83</xdr:row>
          <xdr:rowOff>180975</xdr:rowOff>
        </xdr:from>
        <xdr:to>
          <xdr:col>2</xdr:col>
          <xdr:colOff>0</xdr:colOff>
          <xdr:row>84</xdr:row>
          <xdr:rowOff>238125</xdr:rowOff>
        </xdr:to>
        <xdr:sp macro="" textlink="">
          <xdr:nvSpPr>
            <xdr:cNvPr id="24602" name="Button 26" hidden="1">
              <a:extLst xmlns:a="http://schemas.openxmlformats.org/drawingml/2006/main">
                <a:ext uri="{63B3BB69-23CF-44E3-9099-C40C66FF867C}">
                  <a14:compatExt spid="_x0000_s24602"/>
                </a:ext>
                <a:ext uri="{FF2B5EF4-FFF2-40B4-BE49-F238E27FC236}">
                  <a16:creationId xmlns:a16="http://schemas.microsoft.com/office/drawing/2014/main" id="{00000000-0008-0000-0500-00001A6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28575</xdr:colOff>
          <xdr:row>66</xdr:row>
          <xdr:rowOff>66675</xdr:rowOff>
        </xdr:from>
        <xdr:to>
          <xdr:col>1</xdr:col>
          <xdr:colOff>66675</xdr:colOff>
          <xdr:row>67</xdr:row>
          <xdr:rowOff>123825</xdr:rowOff>
        </xdr:to>
        <xdr:sp macro="" textlink="">
          <xdr:nvSpPr>
            <xdr:cNvPr id="24672" name="Button 96" hidden="1">
              <a:extLst xmlns:a="http://schemas.openxmlformats.org/drawingml/2006/main">
                <a:ext uri="{63B3BB69-23CF-44E3-9099-C40C66FF867C}">
                  <a14:compatExt spid="_x0000_s24672"/>
                </a:ext>
                <a:ext uri="{FF2B5EF4-FFF2-40B4-BE49-F238E27FC236}">
                  <a16:creationId xmlns:a16="http://schemas.microsoft.com/office/drawing/2014/main" id="{00000000-0008-0000-0500-0000606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Construction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133350</xdr:colOff>
          <xdr:row>66</xdr:row>
          <xdr:rowOff>66675</xdr:rowOff>
        </xdr:from>
        <xdr:to>
          <xdr:col>1</xdr:col>
          <xdr:colOff>1485900</xdr:colOff>
          <xdr:row>67</xdr:row>
          <xdr:rowOff>123825</xdr:rowOff>
        </xdr:to>
        <xdr:sp macro="" textlink="">
          <xdr:nvSpPr>
            <xdr:cNvPr id="24673" name="Button 97" hidden="1">
              <a:extLst xmlns:a="http://schemas.openxmlformats.org/drawingml/2006/main">
                <a:ext uri="{63B3BB69-23CF-44E3-9099-C40C66FF867C}">
                  <a14:compatExt spid="_x0000_s24673"/>
                </a:ext>
                <a:ext uri="{FF2B5EF4-FFF2-40B4-BE49-F238E27FC236}">
                  <a16:creationId xmlns:a16="http://schemas.microsoft.com/office/drawing/2014/main" id="{00000000-0008-0000-0500-0000616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190500</xdr:colOff>
          <xdr:row>71</xdr:row>
          <xdr:rowOff>19050</xdr:rowOff>
        </xdr:from>
        <xdr:to>
          <xdr:col>10</xdr:col>
          <xdr:colOff>733425</xdr:colOff>
          <xdr:row>71</xdr:row>
          <xdr:rowOff>257175</xdr:rowOff>
        </xdr:to>
        <xdr:sp macro="" textlink="">
          <xdr:nvSpPr>
            <xdr:cNvPr id="24674" name="Button 98" hidden="1">
              <a:extLst xmlns:a="http://schemas.openxmlformats.org/drawingml/2006/main">
                <a:ext uri="{63B3BB69-23CF-44E3-9099-C40C66FF867C}">
                  <a14:compatExt spid="_x0000_s24674"/>
                </a:ext>
                <a:ext uri="{FF2B5EF4-FFF2-40B4-BE49-F238E27FC236}">
                  <a16:creationId xmlns:a16="http://schemas.microsoft.com/office/drawing/2014/main" id="{00000000-0008-0000-0500-0000626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33</xdr:row>
          <xdr:rowOff>180975</xdr:rowOff>
        </xdr:from>
        <xdr:to>
          <xdr:col>1</xdr:col>
          <xdr:colOff>85725</xdr:colOff>
          <xdr:row>34</xdr:row>
          <xdr:rowOff>238125</xdr:rowOff>
        </xdr:to>
        <xdr:sp macro="" textlink="">
          <xdr:nvSpPr>
            <xdr:cNvPr id="26625" name="Button 1" hidden="1">
              <a:extLst xmlns:a="http://schemas.openxmlformats.org/drawingml/2006/main">
                <a:ext uri="{63B3BB69-23CF-44E3-9099-C40C66FF867C}">
                  <a14:compatExt spid="_x0000_s26625"/>
                </a:ext>
                <a:ext uri="{FF2B5EF4-FFF2-40B4-BE49-F238E27FC236}">
                  <a16:creationId xmlns:a16="http://schemas.microsoft.com/office/drawing/2014/main" id="{00000000-0008-0000-0600-0000016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44</xdr:row>
          <xdr:rowOff>66675</xdr:rowOff>
        </xdr:from>
        <xdr:to>
          <xdr:col>1</xdr:col>
          <xdr:colOff>85725</xdr:colOff>
          <xdr:row>45</xdr:row>
          <xdr:rowOff>123825</xdr:rowOff>
        </xdr:to>
        <xdr:sp macro="" textlink="">
          <xdr:nvSpPr>
            <xdr:cNvPr id="26626" name="Button 2" hidden="1">
              <a:extLst xmlns:a="http://schemas.openxmlformats.org/drawingml/2006/main">
                <a:ext uri="{63B3BB69-23CF-44E3-9099-C40C66FF867C}">
                  <a14:compatExt spid="_x0000_s26626"/>
                </a:ext>
                <a:ext uri="{FF2B5EF4-FFF2-40B4-BE49-F238E27FC236}">
                  <a16:creationId xmlns:a16="http://schemas.microsoft.com/office/drawing/2014/main" id="{00000000-0008-0000-0600-0000026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66675</xdr:colOff>
          <xdr:row>55</xdr:row>
          <xdr:rowOff>66675</xdr:rowOff>
        </xdr:from>
        <xdr:to>
          <xdr:col>1</xdr:col>
          <xdr:colOff>104775</xdr:colOff>
          <xdr:row>56</xdr:row>
          <xdr:rowOff>123825</xdr:rowOff>
        </xdr:to>
        <xdr:sp macro="" textlink="">
          <xdr:nvSpPr>
            <xdr:cNvPr id="26627" name="Button 3" hidden="1">
              <a:extLst xmlns:a="http://schemas.openxmlformats.org/drawingml/2006/main">
                <a:ext uri="{63B3BB69-23CF-44E3-9099-C40C66FF867C}">
                  <a14:compatExt spid="_x0000_s26627"/>
                </a:ext>
                <a:ext uri="{FF2B5EF4-FFF2-40B4-BE49-F238E27FC236}">
                  <a16:creationId xmlns:a16="http://schemas.microsoft.com/office/drawing/2014/main" id="{00000000-0008-0000-0600-0000036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77</xdr:row>
          <xdr:rowOff>66675</xdr:rowOff>
        </xdr:from>
        <xdr:to>
          <xdr:col>1</xdr:col>
          <xdr:colOff>85725</xdr:colOff>
          <xdr:row>78</xdr:row>
          <xdr:rowOff>123825</xdr:rowOff>
        </xdr:to>
        <xdr:sp macro="" textlink="">
          <xdr:nvSpPr>
            <xdr:cNvPr id="26628" name="Button 4" hidden="1">
              <a:extLst xmlns:a="http://schemas.openxmlformats.org/drawingml/2006/main">
                <a:ext uri="{63B3BB69-23CF-44E3-9099-C40C66FF867C}">
                  <a14:compatExt spid="_x0000_s26628"/>
                </a:ext>
                <a:ext uri="{FF2B5EF4-FFF2-40B4-BE49-F238E27FC236}">
                  <a16:creationId xmlns:a16="http://schemas.microsoft.com/office/drawing/2014/main" id="{00000000-0008-0000-0600-0000046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94</xdr:row>
          <xdr:rowOff>66675</xdr:rowOff>
        </xdr:from>
        <xdr:to>
          <xdr:col>1</xdr:col>
          <xdr:colOff>85725</xdr:colOff>
          <xdr:row>95</xdr:row>
          <xdr:rowOff>123825</xdr:rowOff>
        </xdr:to>
        <xdr:sp macro="" textlink="">
          <xdr:nvSpPr>
            <xdr:cNvPr id="26629" name="Button 5" hidden="1">
              <a:extLst xmlns:a="http://schemas.openxmlformats.org/drawingml/2006/main">
                <a:ext uri="{63B3BB69-23CF-44E3-9099-C40C66FF867C}">
                  <a14:compatExt spid="_x0000_s26629"/>
                </a:ext>
                <a:ext uri="{FF2B5EF4-FFF2-40B4-BE49-F238E27FC236}">
                  <a16:creationId xmlns:a16="http://schemas.microsoft.com/office/drawing/2014/main" id="{00000000-0008-0000-0600-0000056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33</xdr:row>
          <xdr:rowOff>180975</xdr:rowOff>
        </xdr:from>
        <xdr:to>
          <xdr:col>2</xdr:col>
          <xdr:colOff>0</xdr:colOff>
          <xdr:row>34</xdr:row>
          <xdr:rowOff>238125</xdr:rowOff>
        </xdr:to>
        <xdr:sp macro="" textlink="">
          <xdr:nvSpPr>
            <xdr:cNvPr id="26630" name="Button 6" hidden="1">
              <a:extLst xmlns:a="http://schemas.openxmlformats.org/drawingml/2006/main">
                <a:ext uri="{63B3BB69-23CF-44E3-9099-C40C66FF867C}">
                  <a14:compatExt spid="_x0000_s26630"/>
                </a:ext>
                <a:ext uri="{FF2B5EF4-FFF2-40B4-BE49-F238E27FC236}">
                  <a16:creationId xmlns:a16="http://schemas.microsoft.com/office/drawing/2014/main" id="{00000000-0008-0000-0600-0000066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114300</xdr:colOff>
          <xdr:row>44</xdr:row>
          <xdr:rowOff>66675</xdr:rowOff>
        </xdr:from>
        <xdr:to>
          <xdr:col>1</xdr:col>
          <xdr:colOff>1485900</xdr:colOff>
          <xdr:row>45</xdr:row>
          <xdr:rowOff>123825</xdr:rowOff>
        </xdr:to>
        <xdr:sp macro="" textlink="">
          <xdr:nvSpPr>
            <xdr:cNvPr id="26631" name="Button 7" hidden="1">
              <a:extLst xmlns:a="http://schemas.openxmlformats.org/drawingml/2006/main">
                <a:ext uri="{63B3BB69-23CF-44E3-9099-C40C66FF867C}">
                  <a14:compatExt spid="_x0000_s26631"/>
                </a:ext>
                <a:ext uri="{FF2B5EF4-FFF2-40B4-BE49-F238E27FC236}">
                  <a16:creationId xmlns:a16="http://schemas.microsoft.com/office/drawing/2014/main" id="{00000000-0008-0000-0600-0000076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123825</xdr:colOff>
          <xdr:row>55</xdr:row>
          <xdr:rowOff>66675</xdr:rowOff>
        </xdr:from>
        <xdr:to>
          <xdr:col>1</xdr:col>
          <xdr:colOff>1485900</xdr:colOff>
          <xdr:row>56</xdr:row>
          <xdr:rowOff>123825</xdr:rowOff>
        </xdr:to>
        <xdr:sp macro="" textlink="">
          <xdr:nvSpPr>
            <xdr:cNvPr id="26632" name="Button 8" hidden="1">
              <a:extLst xmlns:a="http://schemas.openxmlformats.org/drawingml/2006/main">
                <a:ext uri="{63B3BB69-23CF-44E3-9099-C40C66FF867C}">
                  <a14:compatExt spid="_x0000_s26632"/>
                </a:ext>
                <a:ext uri="{FF2B5EF4-FFF2-40B4-BE49-F238E27FC236}">
                  <a16:creationId xmlns:a16="http://schemas.microsoft.com/office/drawing/2014/main" id="{00000000-0008-0000-0600-0000086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77</xdr:row>
          <xdr:rowOff>66675</xdr:rowOff>
        </xdr:from>
        <xdr:to>
          <xdr:col>2</xdr:col>
          <xdr:colOff>0</xdr:colOff>
          <xdr:row>78</xdr:row>
          <xdr:rowOff>123825</xdr:rowOff>
        </xdr:to>
        <xdr:sp macro="" textlink="">
          <xdr:nvSpPr>
            <xdr:cNvPr id="26633" name="Button 9" hidden="1">
              <a:extLst xmlns:a="http://schemas.openxmlformats.org/drawingml/2006/main">
                <a:ext uri="{63B3BB69-23CF-44E3-9099-C40C66FF867C}">
                  <a14:compatExt spid="_x0000_s26633"/>
                </a:ext>
                <a:ext uri="{FF2B5EF4-FFF2-40B4-BE49-F238E27FC236}">
                  <a16:creationId xmlns:a16="http://schemas.microsoft.com/office/drawing/2014/main" id="{00000000-0008-0000-0600-0000096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94</xdr:row>
          <xdr:rowOff>66675</xdr:rowOff>
        </xdr:from>
        <xdr:to>
          <xdr:col>2</xdr:col>
          <xdr:colOff>0</xdr:colOff>
          <xdr:row>95</xdr:row>
          <xdr:rowOff>123825</xdr:rowOff>
        </xdr:to>
        <xdr:sp macro="" textlink="">
          <xdr:nvSpPr>
            <xdr:cNvPr id="26634" name="Button 10" hidden="1">
              <a:extLst xmlns:a="http://schemas.openxmlformats.org/drawingml/2006/main">
                <a:ext uri="{63B3BB69-23CF-44E3-9099-C40C66FF867C}">
                  <a14:compatExt spid="_x0000_s26634"/>
                </a:ext>
                <a:ext uri="{FF2B5EF4-FFF2-40B4-BE49-F238E27FC236}">
                  <a16:creationId xmlns:a16="http://schemas.microsoft.com/office/drawing/2014/main" id="{00000000-0008-0000-0600-00000A6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22</xdr:row>
          <xdr:rowOff>104775</xdr:rowOff>
        </xdr:from>
        <xdr:to>
          <xdr:col>1</xdr:col>
          <xdr:colOff>85725</xdr:colOff>
          <xdr:row>23</xdr:row>
          <xdr:rowOff>161925</xdr:rowOff>
        </xdr:to>
        <xdr:sp macro="" textlink="">
          <xdr:nvSpPr>
            <xdr:cNvPr id="26635" name="Button 11" hidden="1">
              <a:extLst xmlns:a="http://schemas.openxmlformats.org/drawingml/2006/main">
                <a:ext uri="{63B3BB69-23CF-44E3-9099-C40C66FF867C}">
                  <a14:compatExt spid="_x0000_s26635"/>
                </a:ext>
                <a:ext uri="{FF2B5EF4-FFF2-40B4-BE49-F238E27FC236}">
                  <a16:creationId xmlns:a16="http://schemas.microsoft.com/office/drawing/2014/main" id="{00000000-0008-0000-0600-00000B6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123825</xdr:colOff>
          <xdr:row>22</xdr:row>
          <xdr:rowOff>104775</xdr:rowOff>
        </xdr:from>
        <xdr:to>
          <xdr:col>1</xdr:col>
          <xdr:colOff>1485900</xdr:colOff>
          <xdr:row>23</xdr:row>
          <xdr:rowOff>161925</xdr:rowOff>
        </xdr:to>
        <xdr:sp macro="" textlink="">
          <xdr:nvSpPr>
            <xdr:cNvPr id="26636" name="Button 12" hidden="1">
              <a:extLst xmlns:a="http://schemas.openxmlformats.org/drawingml/2006/main">
                <a:ext uri="{63B3BB69-23CF-44E3-9099-C40C66FF867C}">
                  <a14:compatExt spid="_x0000_s26636"/>
                </a:ext>
                <a:ext uri="{FF2B5EF4-FFF2-40B4-BE49-F238E27FC236}">
                  <a16:creationId xmlns:a16="http://schemas.microsoft.com/office/drawing/2014/main" id="{00000000-0008-0000-0600-00000C6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38100</xdr:colOff>
          <xdr:row>11</xdr:row>
          <xdr:rowOff>104775</xdr:rowOff>
        </xdr:from>
        <xdr:to>
          <xdr:col>1</xdr:col>
          <xdr:colOff>76200</xdr:colOff>
          <xdr:row>12</xdr:row>
          <xdr:rowOff>161925</xdr:rowOff>
        </xdr:to>
        <xdr:sp macro="" textlink="">
          <xdr:nvSpPr>
            <xdr:cNvPr id="26637" name="Button 13" hidden="1">
              <a:extLst xmlns:a="http://schemas.openxmlformats.org/drawingml/2006/main">
                <a:ext uri="{63B3BB69-23CF-44E3-9099-C40C66FF867C}">
                  <a14:compatExt spid="_x0000_s26637"/>
                </a:ext>
                <a:ext uri="{FF2B5EF4-FFF2-40B4-BE49-F238E27FC236}">
                  <a16:creationId xmlns:a16="http://schemas.microsoft.com/office/drawing/2014/main" id="{00000000-0008-0000-0600-00000D6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123825</xdr:colOff>
          <xdr:row>11</xdr:row>
          <xdr:rowOff>104775</xdr:rowOff>
        </xdr:from>
        <xdr:to>
          <xdr:col>1</xdr:col>
          <xdr:colOff>1485900</xdr:colOff>
          <xdr:row>12</xdr:row>
          <xdr:rowOff>161925</xdr:rowOff>
        </xdr:to>
        <xdr:sp macro="" textlink="">
          <xdr:nvSpPr>
            <xdr:cNvPr id="26638" name="Button 14" hidden="1">
              <a:extLst xmlns:a="http://schemas.openxmlformats.org/drawingml/2006/main">
                <a:ext uri="{63B3BB69-23CF-44E3-9099-C40C66FF867C}">
                  <a14:compatExt spid="_x0000_s26638"/>
                </a:ext>
                <a:ext uri="{FF2B5EF4-FFF2-40B4-BE49-F238E27FC236}">
                  <a16:creationId xmlns:a16="http://schemas.microsoft.com/office/drawing/2014/main" id="{00000000-0008-0000-0600-00000E6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38100</xdr:colOff>
          <xdr:row>105</xdr:row>
          <xdr:rowOff>76200</xdr:rowOff>
        </xdr:from>
        <xdr:to>
          <xdr:col>0</xdr:col>
          <xdr:colOff>1571625</xdr:colOff>
          <xdr:row>106</xdr:row>
          <xdr:rowOff>123825</xdr:rowOff>
        </xdr:to>
        <xdr:sp macro="" textlink="">
          <xdr:nvSpPr>
            <xdr:cNvPr id="26639" name="Button 15" hidden="1">
              <a:extLst xmlns:a="http://schemas.openxmlformats.org/drawingml/2006/main">
                <a:ext uri="{63B3BB69-23CF-44E3-9099-C40C66FF867C}">
                  <a14:compatExt spid="_x0000_s26639"/>
                </a:ext>
                <a:ext uri="{FF2B5EF4-FFF2-40B4-BE49-F238E27FC236}">
                  <a16:creationId xmlns:a16="http://schemas.microsoft.com/office/drawing/2014/main" id="{00000000-0008-0000-0600-00000F6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1</xdr:col>
          <xdr:colOff>9525</xdr:colOff>
          <xdr:row>105</xdr:row>
          <xdr:rowOff>76200</xdr:rowOff>
        </xdr:from>
        <xdr:to>
          <xdr:col>1</xdr:col>
          <xdr:colOff>1466850</xdr:colOff>
          <xdr:row>106</xdr:row>
          <xdr:rowOff>123825</xdr:rowOff>
        </xdr:to>
        <xdr:sp macro="" textlink="">
          <xdr:nvSpPr>
            <xdr:cNvPr id="26640" name="Button 16" hidden="1">
              <a:extLst xmlns:a="http://schemas.openxmlformats.org/drawingml/2006/main">
                <a:ext uri="{63B3BB69-23CF-44E3-9099-C40C66FF867C}">
                  <a14:compatExt spid="_x0000_s26640"/>
                </a:ext>
                <a:ext uri="{FF2B5EF4-FFF2-40B4-BE49-F238E27FC236}">
                  <a16:creationId xmlns:a16="http://schemas.microsoft.com/office/drawing/2014/main" id="{00000000-0008-0000-0600-0000106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8</xdr:col>
          <xdr:colOff>209550</xdr:colOff>
          <xdr:row>16</xdr:row>
          <xdr:rowOff>19050</xdr:rowOff>
        </xdr:from>
        <xdr:to>
          <xdr:col>10</xdr:col>
          <xdr:colOff>704850</xdr:colOff>
          <xdr:row>16</xdr:row>
          <xdr:rowOff>257175</xdr:rowOff>
        </xdr:to>
        <xdr:sp macro="" textlink="">
          <xdr:nvSpPr>
            <xdr:cNvPr id="26641" name="Button 17" hidden="1">
              <a:extLst xmlns:a="http://schemas.openxmlformats.org/drawingml/2006/main">
                <a:ext uri="{63B3BB69-23CF-44E3-9099-C40C66FF867C}">
                  <a14:compatExt spid="_x0000_s26641"/>
                </a:ext>
                <a:ext uri="{FF2B5EF4-FFF2-40B4-BE49-F238E27FC236}">
                  <a16:creationId xmlns:a16="http://schemas.microsoft.com/office/drawing/2014/main" id="{00000000-0008-0000-0600-0000116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200025</xdr:colOff>
          <xdr:row>27</xdr:row>
          <xdr:rowOff>19050</xdr:rowOff>
        </xdr:from>
        <xdr:to>
          <xdr:col>11</xdr:col>
          <xdr:colOff>0</xdr:colOff>
          <xdr:row>27</xdr:row>
          <xdr:rowOff>257175</xdr:rowOff>
        </xdr:to>
        <xdr:sp macro="" textlink="">
          <xdr:nvSpPr>
            <xdr:cNvPr id="26642" name="Button 18" hidden="1">
              <a:extLst xmlns:a="http://schemas.openxmlformats.org/drawingml/2006/main">
                <a:ext uri="{63B3BB69-23CF-44E3-9099-C40C66FF867C}">
                  <a14:compatExt spid="_x0000_s26642"/>
                </a:ext>
                <a:ext uri="{FF2B5EF4-FFF2-40B4-BE49-F238E27FC236}">
                  <a16:creationId xmlns:a16="http://schemas.microsoft.com/office/drawing/2014/main" id="{00000000-0008-0000-0600-0000126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180975</xdr:colOff>
          <xdr:row>38</xdr:row>
          <xdr:rowOff>19050</xdr:rowOff>
        </xdr:from>
        <xdr:to>
          <xdr:col>11</xdr:col>
          <xdr:colOff>0</xdr:colOff>
          <xdr:row>38</xdr:row>
          <xdr:rowOff>257175</xdr:rowOff>
        </xdr:to>
        <xdr:sp macro="" textlink="">
          <xdr:nvSpPr>
            <xdr:cNvPr id="26643" name="Button 19" hidden="1">
              <a:extLst xmlns:a="http://schemas.openxmlformats.org/drawingml/2006/main">
                <a:ext uri="{63B3BB69-23CF-44E3-9099-C40C66FF867C}">
                  <a14:compatExt spid="_x0000_s26643"/>
                </a:ext>
                <a:ext uri="{FF2B5EF4-FFF2-40B4-BE49-F238E27FC236}">
                  <a16:creationId xmlns:a16="http://schemas.microsoft.com/office/drawing/2014/main" id="{00000000-0008-0000-0600-0000136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49</xdr:row>
          <xdr:rowOff>19050</xdr:rowOff>
        </xdr:from>
        <xdr:to>
          <xdr:col>11</xdr:col>
          <xdr:colOff>0</xdr:colOff>
          <xdr:row>49</xdr:row>
          <xdr:rowOff>257175</xdr:rowOff>
        </xdr:to>
        <xdr:sp macro="" textlink="">
          <xdr:nvSpPr>
            <xdr:cNvPr id="26644" name="Button 20" hidden="1">
              <a:extLst xmlns:a="http://schemas.openxmlformats.org/drawingml/2006/main">
                <a:ext uri="{63B3BB69-23CF-44E3-9099-C40C66FF867C}">
                  <a14:compatExt spid="_x0000_s26644"/>
                </a:ext>
                <a:ext uri="{FF2B5EF4-FFF2-40B4-BE49-F238E27FC236}">
                  <a16:creationId xmlns:a16="http://schemas.microsoft.com/office/drawing/2014/main" id="{00000000-0008-0000-0600-0000146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60</xdr:row>
          <xdr:rowOff>19050</xdr:rowOff>
        </xdr:from>
        <xdr:to>
          <xdr:col>11</xdr:col>
          <xdr:colOff>0</xdr:colOff>
          <xdr:row>60</xdr:row>
          <xdr:rowOff>257175</xdr:rowOff>
        </xdr:to>
        <xdr:sp macro="" textlink="">
          <xdr:nvSpPr>
            <xdr:cNvPr id="26645" name="Button 21" hidden="1">
              <a:extLst xmlns:a="http://schemas.openxmlformats.org/drawingml/2006/main">
                <a:ext uri="{63B3BB69-23CF-44E3-9099-C40C66FF867C}">
                  <a14:compatExt spid="_x0000_s26645"/>
                </a:ext>
                <a:ext uri="{FF2B5EF4-FFF2-40B4-BE49-F238E27FC236}">
                  <a16:creationId xmlns:a16="http://schemas.microsoft.com/office/drawing/2014/main" id="{00000000-0008-0000-0600-0000156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88</xdr:row>
          <xdr:rowOff>19050</xdr:rowOff>
        </xdr:from>
        <xdr:to>
          <xdr:col>11</xdr:col>
          <xdr:colOff>0</xdr:colOff>
          <xdr:row>88</xdr:row>
          <xdr:rowOff>257175</xdr:rowOff>
        </xdr:to>
        <xdr:sp macro="" textlink="">
          <xdr:nvSpPr>
            <xdr:cNvPr id="26646" name="Button 22" hidden="1">
              <a:extLst xmlns:a="http://schemas.openxmlformats.org/drawingml/2006/main">
                <a:ext uri="{63B3BB69-23CF-44E3-9099-C40C66FF867C}">
                  <a14:compatExt spid="_x0000_s26646"/>
                </a:ext>
                <a:ext uri="{FF2B5EF4-FFF2-40B4-BE49-F238E27FC236}">
                  <a16:creationId xmlns:a16="http://schemas.microsoft.com/office/drawing/2014/main" id="{00000000-0008-0000-0600-0000166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99</xdr:row>
          <xdr:rowOff>19050</xdr:rowOff>
        </xdr:from>
        <xdr:to>
          <xdr:col>11</xdr:col>
          <xdr:colOff>0</xdr:colOff>
          <xdr:row>99</xdr:row>
          <xdr:rowOff>257175</xdr:rowOff>
        </xdr:to>
        <xdr:sp macro="" textlink="">
          <xdr:nvSpPr>
            <xdr:cNvPr id="26647" name="Button 23" hidden="1">
              <a:extLst xmlns:a="http://schemas.openxmlformats.org/drawingml/2006/main">
                <a:ext uri="{63B3BB69-23CF-44E3-9099-C40C66FF867C}">
                  <a14:compatExt spid="_x0000_s26647"/>
                </a:ext>
                <a:ext uri="{FF2B5EF4-FFF2-40B4-BE49-F238E27FC236}">
                  <a16:creationId xmlns:a16="http://schemas.microsoft.com/office/drawing/2014/main" id="{00000000-0008-0000-0600-0000176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110</xdr:row>
          <xdr:rowOff>19050</xdr:rowOff>
        </xdr:from>
        <xdr:to>
          <xdr:col>11</xdr:col>
          <xdr:colOff>0</xdr:colOff>
          <xdr:row>110</xdr:row>
          <xdr:rowOff>257175</xdr:rowOff>
        </xdr:to>
        <xdr:sp macro="" textlink="">
          <xdr:nvSpPr>
            <xdr:cNvPr id="26648" name="Button 24" hidden="1">
              <a:extLst xmlns:a="http://schemas.openxmlformats.org/drawingml/2006/main">
                <a:ext uri="{63B3BB69-23CF-44E3-9099-C40C66FF867C}">
                  <a14:compatExt spid="_x0000_s26648"/>
                </a:ext>
                <a:ext uri="{FF2B5EF4-FFF2-40B4-BE49-F238E27FC236}">
                  <a16:creationId xmlns:a16="http://schemas.microsoft.com/office/drawing/2014/main" id="{00000000-0008-0000-0600-0000186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83</xdr:row>
          <xdr:rowOff>180975</xdr:rowOff>
        </xdr:from>
        <xdr:to>
          <xdr:col>1</xdr:col>
          <xdr:colOff>85725</xdr:colOff>
          <xdr:row>84</xdr:row>
          <xdr:rowOff>238125</xdr:rowOff>
        </xdr:to>
        <xdr:sp macro="" textlink="">
          <xdr:nvSpPr>
            <xdr:cNvPr id="26649" name="Button 25" hidden="1">
              <a:extLst xmlns:a="http://schemas.openxmlformats.org/drawingml/2006/main">
                <a:ext uri="{63B3BB69-23CF-44E3-9099-C40C66FF867C}">
                  <a14:compatExt spid="_x0000_s26649"/>
                </a:ext>
                <a:ext uri="{FF2B5EF4-FFF2-40B4-BE49-F238E27FC236}">
                  <a16:creationId xmlns:a16="http://schemas.microsoft.com/office/drawing/2014/main" id="{00000000-0008-0000-0600-0000196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83</xdr:row>
          <xdr:rowOff>180975</xdr:rowOff>
        </xdr:from>
        <xdr:to>
          <xdr:col>2</xdr:col>
          <xdr:colOff>0</xdr:colOff>
          <xdr:row>84</xdr:row>
          <xdr:rowOff>238125</xdr:rowOff>
        </xdr:to>
        <xdr:sp macro="" textlink="">
          <xdr:nvSpPr>
            <xdr:cNvPr id="26650" name="Button 26" hidden="1">
              <a:extLst xmlns:a="http://schemas.openxmlformats.org/drawingml/2006/main">
                <a:ext uri="{63B3BB69-23CF-44E3-9099-C40C66FF867C}">
                  <a14:compatExt spid="_x0000_s26650"/>
                </a:ext>
                <a:ext uri="{FF2B5EF4-FFF2-40B4-BE49-F238E27FC236}">
                  <a16:creationId xmlns:a16="http://schemas.microsoft.com/office/drawing/2014/main" id="{00000000-0008-0000-0600-00001A6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33</xdr:row>
          <xdr:rowOff>180975</xdr:rowOff>
        </xdr:from>
        <xdr:to>
          <xdr:col>1</xdr:col>
          <xdr:colOff>85725</xdr:colOff>
          <xdr:row>34</xdr:row>
          <xdr:rowOff>238125</xdr:rowOff>
        </xdr:to>
        <xdr:sp macro="" textlink="">
          <xdr:nvSpPr>
            <xdr:cNvPr id="30721" name="Button 1" hidden="1">
              <a:extLst xmlns:a="http://schemas.openxmlformats.org/drawingml/2006/main">
                <a:ext uri="{63B3BB69-23CF-44E3-9099-C40C66FF867C}">
                  <a14:compatExt spid="_x0000_s30721"/>
                </a:ext>
                <a:ext uri="{FF2B5EF4-FFF2-40B4-BE49-F238E27FC236}">
                  <a16:creationId xmlns:a16="http://schemas.microsoft.com/office/drawing/2014/main" id="{00000000-0008-0000-0700-0000017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44</xdr:row>
          <xdr:rowOff>66675</xdr:rowOff>
        </xdr:from>
        <xdr:to>
          <xdr:col>1</xdr:col>
          <xdr:colOff>85725</xdr:colOff>
          <xdr:row>45</xdr:row>
          <xdr:rowOff>123825</xdr:rowOff>
        </xdr:to>
        <xdr:sp macro="" textlink="">
          <xdr:nvSpPr>
            <xdr:cNvPr id="30722" name="Button 2" hidden="1">
              <a:extLst xmlns:a="http://schemas.openxmlformats.org/drawingml/2006/main">
                <a:ext uri="{63B3BB69-23CF-44E3-9099-C40C66FF867C}">
                  <a14:compatExt spid="_x0000_s30722"/>
                </a:ext>
                <a:ext uri="{FF2B5EF4-FFF2-40B4-BE49-F238E27FC236}">
                  <a16:creationId xmlns:a16="http://schemas.microsoft.com/office/drawing/2014/main" id="{00000000-0008-0000-0700-0000027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66675</xdr:colOff>
          <xdr:row>55</xdr:row>
          <xdr:rowOff>66675</xdr:rowOff>
        </xdr:from>
        <xdr:to>
          <xdr:col>1</xdr:col>
          <xdr:colOff>104775</xdr:colOff>
          <xdr:row>56</xdr:row>
          <xdr:rowOff>123825</xdr:rowOff>
        </xdr:to>
        <xdr:sp macro="" textlink="">
          <xdr:nvSpPr>
            <xdr:cNvPr id="30723" name="Button 3" hidden="1">
              <a:extLst xmlns:a="http://schemas.openxmlformats.org/drawingml/2006/main">
                <a:ext uri="{63B3BB69-23CF-44E3-9099-C40C66FF867C}">
                  <a14:compatExt spid="_x0000_s30723"/>
                </a:ext>
                <a:ext uri="{FF2B5EF4-FFF2-40B4-BE49-F238E27FC236}">
                  <a16:creationId xmlns:a16="http://schemas.microsoft.com/office/drawing/2014/main" id="{00000000-0008-0000-0700-0000037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77</xdr:row>
          <xdr:rowOff>66675</xdr:rowOff>
        </xdr:from>
        <xdr:to>
          <xdr:col>1</xdr:col>
          <xdr:colOff>85725</xdr:colOff>
          <xdr:row>78</xdr:row>
          <xdr:rowOff>123825</xdr:rowOff>
        </xdr:to>
        <xdr:sp macro="" textlink="">
          <xdr:nvSpPr>
            <xdr:cNvPr id="30724" name="Button 4" hidden="1">
              <a:extLst xmlns:a="http://schemas.openxmlformats.org/drawingml/2006/main">
                <a:ext uri="{63B3BB69-23CF-44E3-9099-C40C66FF867C}">
                  <a14:compatExt spid="_x0000_s30724"/>
                </a:ext>
                <a:ext uri="{FF2B5EF4-FFF2-40B4-BE49-F238E27FC236}">
                  <a16:creationId xmlns:a16="http://schemas.microsoft.com/office/drawing/2014/main" id="{00000000-0008-0000-0700-0000047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94</xdr:row>
          <xdr:rowOff>66675</xdr:rowOff>
        </xdr:from>
        <xdr:to>
          <xdr:col>1</xdr:col>
          <xdr:colOff>85725</xdr:colOff>
          <xdr:row>95</xdr:row>
          <xdr:rowOff>123825</xdr:rowOff>
        </xdr:to>
        <xdr:sp macro="" textlink="">
          <xdr:nvSpPr>
            <xdr:cNvPr id="30725" name="Button 5" hidden="1">
              <a:extLst xmlns:a="http://schemas.openxmlformats.org/drawingml/2006/main">
                <a:ext uri="{63B3BB69-23CF-44E3-9099-C40C66FF867C}">
                  <a14:compatExt spid="_x0000_s30725"/>
                </a:ext>
                <a:ext uri="{FF2B5EF4-FFF2-40B4-BE49-F238E27FC236}">
                  <a16:creationId xmlns:a16="http://schemas.microsoft.com/office/drawing/2014/main" id="{00000000-0008-0000-0700-0000057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33</xdr:row>
          <xdr:rowOff>180975</xdr:rowOff>
        </xdr:from>
        <xdr:to>
          <xdr:col>2</xdr:col>
          <xdr:colOff>0</xdr:colOff>
          <xdr:row>34</xdr:row>
          <xdr:rowOff>238125</xdr:rowOff>
        </xdr:to>
        <xdr:sp macro="" textlink="">
          <xdr:nvSpPr>
            <xdr:cNvPr id="30726" name="Button 6" hidden="1">
              <a:extLst xmlns:a="http://schemas.openxmlformats.org/drawingml/2006/main">
                <a:ext uri="{63B3BB69-23CF-44E3-9099-C40C66FF867C}">
                  <a14:compatExt spid="_x0000_s30726"/>
                </a:ext>
                <a:ext uri="{FF2B5EF4-FFF2-40B4-BE49-F238E27FC236}">
                  <a16:creationId xmlns:a16="http://schemas.microsoft.com/office/drawing/2014/main" id="{00000000-0008-0000-0700-0000067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114300</xdr:colOff>
          <xdr:row>44</xdr:row>
          <xdr:rowOff>66675</xdr:rowOff>
        </xdr:from>
        <xdr:to>
          <xdr:col>1</xdr:col>
          <xdr:colOff>1485900</xdr:colOff>
          <xdr:row>45</xdr:row>
          <xdr:rowOff>123825</xdr:rowOff>
        </xdr:to>
        <xdr:sp macro="" textlink="">
          <xdr:nvSpPr>
            <xdr:cNvPr id="30727" name="Button 7" hidden="1">
              <a:extLst xmlns:a="http://schemas.openxmlformats.org/drawingml/2006/main">
                <a:ext uri="{63B3BB69-23CF-44E3-9099-C40C66FF867C}">
                  <a14:compatExt spid="_x0000_s30727"/>
                </a:ext>
                <a:ext uri="{FF2B5EF4-FFF2-40B4-BE49-F238E27FC236}">
                  <a16:creationId xmlns:a16="http://schemas.microsoft.com/office/drawing/2014/main" id="{00000000-0008-0000-0700-0000077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123825</xdr:colOff>
          <xdr:row>55</xdr:row>
          <xdr:rowOff>66675</xdr:rowOff>
        </xdr:from>
        <xdr:to>
          <xdr:col>1</xdr:col>
          <xdr:colOff>1485900</xdr:colOff>
          <xdr:row>56</xdr:row>
          <xdr:rowOff>123825</xdr:rowOff>
        </xdr:to>
        <xdr:sp macro="" textlink="">
          <xdr:nvSpPr>
            <xdr:cNvPr id="30728" name="Button 8" hidden="1">
              <a:extLst xmlns:a="http://schemas.openxmlformats.org/drawingml/2006/main">
                <a:ext uri="{63B3BB69-23CF-44E3-9099-C40C66FF867C}">
                  <a14:compatExt spid="_x0000_s30728"/>
                </a:ext>
                <a:ext uri="{FF2B5EF4-FFF2-40B4-BE49-F238E27FC236}">
                  <a16:creationId xmlns:a16="http://schemas.microsoft.com/office/drawing/2014/main" id="{00000000-0008-0000-0700-0000087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77</xdr:row>
          <xdr:rowOff>66675</xdr:rowOff>
        </xdr:from>
        <xdr:to>
          <xdr:col>2</xdr:col>
          <xdr:colOff>0</xdr:colOff>
          <xdr:row>78</xdr:row>
          <xdr:rowOff>123825</xdr:rowOff>
        </xdr:to>
        <xdr:sp macro="" textlink="">
          <xdr:nvSpPr>
            <xdr:cNvPr id="30729" name="Button 9" hidden="1">
              <a:extLst xmlns:a="http://schemas.openxmlformats.org/drawingml/2006/main">
                <a:ext uri="{63B3BB69-23CF-44E3-9099-C40C66FF867C}">
                  <a14:compatExt spid="_x0000_s30729"/>
                </a:ext>
                <a:ext uri="{FF2B5EF4-FFF2-40B4-BE49-F238E27FC236}">
                  <a16:creationId xmlns:a16="http://schemas.microsoft.com/office/drawing/2014/main" id="{00000000-0008-0000-0700-0000097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94</xdr:row>
          <xdr:rowOff>66675</xdr:rowOff>
        </xdr:from>
        <xdr:to>
          <xdr:col>2</xdr:col>
          <xdr:colOff>0</xdr:colOff>
          <xdr:row>95</xdr:row>
          <xdr:rowOff>123825</xdr:rowOff>
        </xdr:to>
        <xdr:sp macro="" textlink="">
          <xdr:nvSpPr>
            <xdr:cNvPr id="30730" name="Button 10" hidden="1">
              <a:extLst xmlns:a="http://schemas.openxmlformats.org/drawingml/2006/main">
                <a:ext uri="{63B3BB69-23CF-44E3-9099-C40C66FF867C}">
                  <a14:compatExt spid="_x0000_s30730"/>
                </a:ext>
                <a:ext uri="{FF2B5EF4-FFF2-40B4-BE49-F238E27FC236}">
                  <a16:creationId xmlns:a16="http://schemas.microsoft.com/office/drawing/2014/main" id="{00000000-0008-0000-0700-00000A7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22</xdr:row>
          <xdr:rowOff>104775</xdr:rowOff>
        </xdr:from>
        <xdr:to>
          <xdr:col>1</xdr:col>
          <xdr:colOff>85725</xdr:colOff>
          <xdr:row>23</xdr:row>
          <xdr:rowOff>161925</xdr:rowOff>
        </xdr:to>
        <xdr:sp macro="" textlink="">
          <xdr:nvSpPr>
            <xdr:cNvPr id="30731" name="Button 11" hidden="1">
              <a:extLst xmlns:a="http://schemas.openxmlformats.org/drawingml/2006/main">
                <a:ext uri="{63B3BB69-23CF-44E3-9099-C40C66FF867C}">
                  <a14:compatExt spid="_x0000_s30731"/>
                </a:ext>
                <a:ext uri="{FF2B5EF4-FFF2-40B4-BE49-F238E27FC236}">
                  <a16:creationId xmlns:a16="http://schemas.microsoft.com/office/drawing/2014/main" id="{00000000-0008-0000-0700-00000B7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123825</xdr:colOff>
          <xdr:row>22</xdr:row>
          <xdr:rowOff>104775</xdr:rowOff>
        </xdr:from>
        <xdr:to>
          <xdr:col>1</xdr:col>
          <xdr:colOff>1485900</xdr:colOff>
          <xdr:row>23</xdr:row>
          <xdr:rowOff>161925</xdr:rowOff>
        </xdr:to>
        <xdr:sp macro="" textlink="">
          <xdr:nvSpPr>
            <xdr:cNvPr id="30732" name="Button 12" hidden="1">
              <a:extLst xmlns:a="http://schemas.openxmlformats.org/drawingml/2006/main">
                <a:ext uri="{63B3BB69-23CF-44E3-9099-C40C66FF867C}">
                  <a14:compatExt spid="_x0000_s30732"/>
                </a:ext>
                <a:ext uri="{FF2B5EF4-FFF2-40B4-BE49-F238E27FC236}">
                  <a16:creationId xmlns:a16="http://schemas.microsoft.com/office/drawing/2014/main" id="{00000000-0008-0000-0700-00000C7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38100</xdr:colOff>
          <xdr:row>11</xdr:row>
          <xdr:rowOff>104775</xdr:rowOff>
        </xdr:from>
        <xdr:to>
          <xdr:col>1</xdr:col>
          <xdr:colOff>76200</xdr:colOff>
          <xdr:row>12</xdr:row>
          <xdr:rowOff>161925</xdr:rowOff>
        </xdr:to>
        <xdr:sp macro="" textlink="">
          <xdr:nvSpPr>
            <xdr:cNvPr id="30733" name="Button 13" hidden="1">
              <a:extLst xmlns:a="http://schemas.openxmlformats.org/drawingml/2006/main">
                <a:ext uri="{63B3BB69-23CF-44E3-9099-C40C66FF867C}">
                  <a14:compatExt spid="_x0000_s30733"/>
                </a:ext>
                <a:ext uri="{FF2B5EF4-FFF2-40B4-BE49-F238E27FC236}">
                  <a16:creationId xmlns:a16="http://schemas.microsoft.com/office/drawing/2014/main" id="{00000000-0008-0000-0700-00000D7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123825</xdr:colOff>
          <xdr:row>11</xdr:row>
          <xdr:rowOff>104775</xdr:rowOff>
        </xdr:from>
        <xdr:to>
          <xdr:col>1</xdr:col>
          <xdr:colOff>1485900</xdr:colOff>
          <xdr:row>12</xdr:row>
          <xdr:rowOff>161925</xdr:rowOff>
        </xdr:to>
        <xdr:sp macro="" textlink="">
          <xdr:nvSpPr>
            <xdr:cNvPr id="30734" name="Button 14" hidden="1">
              <a:extLst xmlns:a="http://schemas.openxmlformats.org/drawingml/2006/main">
                <a:ext uri="{63B3BB69-23CF-44E3-9099-C40C66FF867C}">
                  <a14:compatExt spid="_x0000_s30734"/>
                </a:ext>
                <a:ext uri="{FF2B5EF4-FFF2-40B4-BE49-F238E27FC236}">
                  <a16:creationId xmlns:a16="http://schemas.microsoft.com/office/drawing/2014/main" id="{00000000-0008-0000-0700-00000E7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38100</xdr:colOff>
          <xdr:row>105</xdr:row>
          <xdr:rowOff>76200</xdr:rowOff>
        </xdr:from>
        <xdr:to>
          <xdr:col>0</xdr:col>
          <xdr:colOff>1571625</xdr:colOff>
          <xdr:row>106</xdr:row>
          <xdr:rowOff>123825</xdr:rowOff>
        </xdr:to>
        <xdr:sp macro="" textlink="">
          <xdr:nvSpPr>
            <xdr:cNvPr id="30735" name="Button 15" hidden="1">
              <a:extLst xmlns:a="http://schemas.openxmlformats.org/drawingml/2006/main">
                <a:ext uri="{63B3BB69-23CF-44E3-9099-C40C66FF867C}">
                  <a14:compatExt spid="_x0000_s30735"/>
                </a:ext>
                <a:ext uri="{FF2B5EF4-FFF2-40B4-BE49-F238E27FC236}">
                  <a16:creationId xmlns:a16="http://schemas.microsoft.com/office/drawing/2014/main" id="{00000000-0008-0000-0700-00000F7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1</xdr:col>
          <xdr:colOff>9525</xdr:colOff>
          <xdr:row>105</xdr:row>
          <xdr:rowOff>76200</xdr:rowOff>
        </xdr:from>
        <xdr:to>
          <xdr:col>1</xdr:col>
          <xdr:colOff>1466850</xdr:colOff>
          <xdr:row>106</xdr:row>
          <xdr:rowOff>123825</xdr:rowOff>
        </xdr:to>
        <xdr:sp macro="" textlink="">
          <xdr:nvSpPr>
            <xdr:cNvPr id="30736" name="Button 16" hidden="1">
              <a:extLst xmlns:a="http://schemas.openxmlformats.org/drawingml/2006/main">
                <a:ext uri="{63B3BB69-23CF-44E3-9099-C40C66FF867C}">
                  <a14:compatExt spid="_x0000_s30736"/>
                </a:ext>
                <a:ext uri="{FF2B5EF4-FFF2-40B4-BE49-F238E27FC236}">
                  <a16:creationId xmlns:a16="http://schemas.microsoft.com/office/drawing/2014/main" id="{00000000-0008-0000-0700-0000107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8</xdr:col>
          <xdr:colOff>209550</xdr:colOff>
          <xdr:row>16</xdr:row>
          <xdr:rowOff>19050</xdr:rowOff>
        </xdr:from>
        <xdr:to>
          <xdr:col>10</xdr:col>
          <xdr:colOff>704850</xdr:colOff>
          <xdr:row>16</xdr:row>
          <xdr:rowOff>257175</xdr:rowOff>
        </xdr:to>
        <xdr:sp macro="" textlink="">
          <xdr:nvSpPr>
            <xdr:cNvPr id="30737" name="Button 17" hidden="1">
              <a:extLst xmlns:a="http://schemas.openxmlformats.org/drawingml/2006/main">
                <a:ext uri="{63B3BB69-23CF-44E3-9099-C40C66FF867C}">
                  <a14:compatExt spid="_x0000_s30737"/>
                </a:ext>
                <a:ext uri="{FF2B5EF4-FFF2-40B4-BE49-F238E27FC236}">
                  <a16:creationId xmlns:a16="http://schemas.microsoft.com/office/drawing/2014/main" id="{00000000-0008-0000-0700-0000117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200025</xdr:colOff>
          <xdr:row>27</xdr:row>
          <xdr:rowOff>19050</xdr:rowOff>
        </xdr:from>
        <xdr:to>
          <xdr:col>11</xdr:col>
          <xdr:colOff>0</xdr:colOff>
          <xdr:row>27</xdr:row>
          <xdr:rowOff>257175</xdr:rowOff>
        </xdr:to>
        <xdr:sp macro="" textlink="">
          <xdr:nvSpPr>
            <xdr:cNvPr id="30738" name="Button 18" hidden="1">
              <a:extLst xmlns:a="http://schemas.openxmlformats.org/drawingml/2006/main">
                <a:ext uri="{63B3BB69-23CF-44E3-9099-C40C66FF867C}">
                  <a14:compatExt spid="_x0000_s30738"/>
                </a:ext>
                <a:ext uri="{FF2B5EF4-FFF2-40B4-BE49-F238E27FC236}">
                  <a16:creationId xmlns:a16="http://schemas.microsoft.com/office/drawing/2014/main" id="{00000000-0008-0000-0700-0000127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180975</xdr:colOff>
          <xdr:row>38</xdr:row>
          <xdr:rowOff>19050</xdr:rowOff>
        </xdr:from>
        <xdr:to>
          <xdr:col>11</xdr:col>
          <xdr:colOff>0</xdr:colOff>
          <xdr:row>38</xdr:row>
          <xdr:rowOff>257175</xdr:rowOff>
        </xdr:to>
        <xdr:sp macro="" textlink="">
          <xdr:nvSpPr>
            <xdr:cNvPr id="30739" name="Button 19" hidden="1">
              <a:extLst xmlns:a="http://schemas.openxmlformats.org/drawingml/2006/main">
                <a:ext uri="{63B3BB69-23CF-44E3-9099-C40C66FF867C}">
                  <a14:compatExt spid="_x0000_s30739"/>
                </a:ext>
                <a:ext uri="{FF2B5EF4-FFF2-40B4-BE49-F238E27FC236}">
                  <a16:creationId xmlns:a16="http://schemas.microsoft.com/office/drawing/2014/main" id="{00000000-0008-0000-0700-0000137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49</xdr:row>
          <xdr:rowOff>19050</xdr:rowOff>
        </xdr:from>
        <xdr:to>
          <xdr:col>11</xdr:col>
          <xdr:colOff>0</xdr:colOff>
          <xdr:row>49</xdr:row>
          <xdr:rowOff>257175</xdr:rowOff>
        </xdr:to>
        <xdr:sp macro="" textlink="">
          <xdr:nvSpPr>
            <xdr:cNvPr id="30740" name="Button 20" hidden="1">
              <a:extLst xmlns:a="http://schemas.openxmlformats.org/drawingml/2006/main">
                <a:ext uri="{63B3BB69-23CF-44E3-9099-C40C66FF867C}">
                  <a14:compatExt spid="_x0000_s30740"/>
                </a:ext>
                <a:ext uri="{FF2B5EF4-FFF2-40B4-BE49-F238E27FC236}">
                  <a16:creationId xmlns:a16="http://schemas.microsoft.com/office/drawing/2014/main" id="{00000000-0008-0000-0700-0000147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60</xdr:row>
          <xdr:rowOff>19050</xdr:rowOff>
        </xdr:from>
        <xdr:to>
          <xdr:col>11</xdr:col>
          <xdr:colOff>0</xdr:colOff>
          <xdr:row>60</xdr:row>
          <xdr:rowOff>257175</xdr:rowOff>
        </xdr:to>
        <xdr:sp macro="" textlink="">
          <xdr:nvSpPr>
            <xdr:cNvPr id="30741" name="Button 21" hidden="1">
              <a:extLst xmlns:a="http://schemas.openxmlformats.org/drawingml/2006/main">
                <a:ext uri="{63B3BB69-23CF-44E3-9099-C40C66FF867C}">
                  <a14:compatExt spid="_x0000_s30741"/>
                </a:ext>
                <a:ext uri="{FF2B5EF4-FFF2-40B4-BE49-F238E27FC236}">
                  <a16:creationId xmlns:a16="http://schemas.microsoft.com/office/drawing/2014/main" id="{00000000-0008-0000-0700-0000157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88</xdr:row>
          <xdr:rowOff>19050</xdr:rowOff>
        </xdr:from>
        <xdr:to>
          <xdr:col>11</xdr:col>
          <xdr:colOff>0</xdr:colOff>
          <xdr:row>88</xdr:row>
          <xdr:rowOff>257175</xdr:rowOff>
        </xdr:to>
        <xdr:sp macro="" textlink="">
          <xdr:nvSpPr>
            <xdr:cNvPr id="30742" name="Button 22" hidden="1">
              <a:extLst xmlns:a="http://schemas.openxmlformats.org/drawingml/2006/main">
                <a:ext uri="{63B3BB69-23CF-44E3-9099-C40C66FF867C}">
                  <a14:compatExt spid="_x0000_s30742"/>
                </a:ext>
                <a:ext uri="{FF2B5EF4-FFF2-40B4-BE49-F238E27FC236}">
                  <a16:creationId xmlns:a16="http://schemas.microsoft.com/office/drawing/2014/main" id="{00000000-0008-0000-0700-0000167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99</xdr:row>
          <xdr:rowOff>19050</xdr:rowOff>
        </xdr:from>
        <xdr:to>
          <xdr:col>11</xdr:col>
          <xdr:colOff>0</xdr:colOff>
          <xdr:row>99</xdr:row>
          <xdr:rowOff>257175</xdr:rowOff>
        </xdr:to>
        <xdr:sp macro="" textlink="">
          <xdr:nvSpPr>
            <xdr:cNvPr id="30743" name="Button 23" hidden="1">
              <a:extLst xmlns:a="http://schemas.openxmlformats.org/drawingml/2006/main">
                <a:ext uri="{63B3BB69-23CF-44E3-9099-C40C66FF867C}">
                  <a14:compatExt spid="_x0000_s30743"/>
                </a:ext>
                <a:ext uri="{FF2B5EF4-FFF2-40B4-BE49-F238E27FC236}">
                  <a16:creationId xmlns:a16="http://schemas.microsoft.com/office/drawing/2014/main" id="{00000000-0008-0000-0700-0000177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110</xdr:row>
          <xdr:rowOff>19050</xdr:rowOff>
        </xdr:from>
        <xdr:to>
          <xdr:col>11</xdr:col>
          <xdr:colOff>0</xdr:colOff>
          <xdr:row>110</xdr:row>
          <xdr:rowOff>257175</xdr:rowOff>
        </xdr:to>
        <xdr:sp macro="" textlink="">
          <xdr:nvSpPr>
            <xdr:cNvPr id="30744" name="Button 24" hidden="1">
              <a:extLst xmlns:a="http://schemas.openxmlformats.org/drawingml/2006/main">
                <a:ext uri="{63B3BB69-23CF-44E3-9099-C40C66FF867C}">
                  <a14:compatExt spid="_x0000_s30744"/>
                </a:ext>
                <a:ext uri="{FF2B5EF4-FFF2-40B4-BE49-F238E27FC236}">
                  <a16:creationId xmlns:a16="http://schemas.microsoft.com/office/drawing/2014/main" id="{00000000-0008-0000-0700-0000187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83</xdr:row>
          <xdr:rowOff>180975</xdr:rowOff>
        </xdr:from>
        <xdr:to>
          <xdr:col>1</xdr:col>
          <xdr:colOff>85725</xdr:colOff>
          <xdr:row>84</xdr:row>
          <xdr:rowOff>238125</xdr:rowOff>
        </xdr:to>
        <xdr:sp macro="" textlink="">
          <xdr:nvSpPr>
            <xdr:cNvPr id="30745" name="Button 25" hidden="1">
              <a:extLst xmlns:a="http://schemas.openxmlformats.org/drawingml/2006/main">
                <a:ext uri="{63B3BB69-23CF-44E3-9099-C40C66FF867C}">
                  <a14:compatExt spid="_x0000_s30745"/>
                </a:ext>
                <a:ext uri="{FF2B5EF4-FFF2-40B4-BE49-F238E27FC236}">
                  <a16:creationId xmlns:a16="http://schemas.microsoft.com/office/drawing/2014/main" id="{00000000-0008-0000-0700-0000197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83</xdr:row>
          <xdr:rowOff>180975</xdr:rowOff>
        </xdr:from>
        <xdr:to>
          <xdr:col>2</xdr:col>
          <xdr:colOff>0</xdr:colOff>
          <xdr:row>84</xdr:row>
          <xdr:rowOff>238125</xdr:rowOff>
        </xdr:to>
        <xdr:sp macro="" textlink="">
          <xdr:nvSpPr>
            <xdr:cNvPr id="30746" name="Button 26" hidden="1">
              <a:extLst xmlns:a="http://schemas.openxmlformats.org/drawingml/2006/main">
                <a:ext uri="{63B3BB69-23CF-44E3-9099-C40C66FF867C}">
                  <a14:compatExt spid="_x0000_s30746"/>
                </a:ext>
                <a:ext uri="{FF2B5EF4-FFF2-40B4-BE49-F238E27FC236}">
                  <a16:creationId xmlns:a16="http://schemas.microsoft.com/office/drawing/2014/main" id="{00000000-0008-0000-0700-00001A7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33</xdr:row>
          <xdr:rowOff>180975</xdr:rowOff>
        </xdr:from>
        <xdr:to>
          <xdr:col>1</xdr:col>
          <xdr:colOff>85725</xdr:colOff>
          <xdr:row>34</xdr:row>
          <xdr:rowOff>238125</xdr:rowOff>
        </xdr:to>
        <xdr:sp macro="" textlink="">
          <xdr:nvSpPr>
            <xdr:cNvPr id="28673" name="Button 1" hidden="1">
              <a:extLst xmlns:a="http://schemas.openxmlformats.org/drawingml/2006/main">
                <a:ext uri="{63B3BB69-23CF-44E3-9099-C40C66FF867C}">
                  <a14:compatExt spid="_x0000_s28673"/>
                </a:ext>
                <a:ext uri="{FF2B5EF4-FFF2-40B4-BE49-F238E27FC236}">
                  <a16:creationId xmlns:a16="http://schemas.microsoft.com/office/drawing/2014/main" id="{00000000-0008-0000-0800-0000017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44</xdr:row>
          <xdr:rowOff>66675</xdr:rowOff>
        </xdr:from>
        <xdr:to>
          <xdr:col>1</xdr:col>
          <xdr:colOff>85725</xdr:colOff>
          <xdr:row>45</xdr:row>
          <xdr:rowOff>123825</xdr:rowOff>
        </xdr:to>
        <xdr:sp macro="" textlink="">
          <xdr:nvSpPr>
            <xdr:cNvPr id="28674" name="Button 2" hidden="1">
              <a:extLst xmlns:a="http://schemas.openxmlformats.org/drawingml/2006/main">
                <a:ext uri="{63B3BB69-23CF-44E3-9099-C40C66FF867C}">
                  <a14:compatExt spid="_x0000_s28674"/>
                </a:ext>
                <a:ext uri="{FF2B5EF4-FFF2-40B4-BE49-F238E27FC236}">
                  <a16:creationId xmlns:a16="http://schemas.microsoft.com/office/drawing/2014/main" id="{00000000-0008-0000-0800-0000027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66675</xdr:colOff>
          <xdr:row>55</xdr:row>
          <xdr:rowOff>66675</xdr:rowOff>
        </xdr:from>
        <xdr:to>
          <xdr:col>1</xdr:col>
          <xdr:colOff>104775</xdr:colOff>
          <xdr:row>56</xdr:row>
          <xdr:rowOff>123825</xdr:rowOff>
        </xdr:to>
        <xdr:sp macro="" textlink="">
          <xdr:nvSpPr>
            <xdr:cNvPr id="28675" name="Button 3" hidden="1">
              <a:extLst xmlns:a="http://schemas.openxmlformats.org/drawingml/2006/main">
                <a:ext uri="{63B3BB69-23CF-44E3-9099-C40C66FF867C}">
                  <a14:compatExt spid="_x0000_s28675"/>
                </a:ext>
                <a:ext uri="{FF2B5EF4-FFF2-40B4-BE49-F238E27FC236}">
                  <a16:creationId xmlns:a16="http://schemas.microsoft.com/office/drawing/2014/main" id="{00000000-0008-0000-0800-0000037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77</xdr:row>
          <xdr:rowOff>66675</xdr:rowOff>
        </xdr:from>
        <xdr:to>
          <xdr:col>1</xdr:col>
          <xdr:colOff>85725</xdr:colOff>
          <xdr:row>78</xdr:row>
          <xdr:rowOff>123825</xdr:rowOff>
        </xdr:to>
        <xdr:sp macro="" textlink="">
          <xdr:nvSpPr>
            <xdr:cNvPr id="28676" name="Button 4" hidden="1">
              <a:extLst xmlns:a="http://schemas.openxmlformats.org/drawingml/2006/main">
                <a:ext uri="{63B3BB69-23CF-44E3-9099-C40C66FF867C}">
                  <a14:compatExt spid="_x0000_s28676"/>
                </a:ext>
                <a:ext uri="{FF2B5EF4-FFF2-40B4-BE49-F238E27FC236}">
                  <a16:creationId xmlns:a16="http://schemas.microsoft.com/office/drawing/2014/main" id="{00000000-0008-0000-0800-0000047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94</xdr:row>
          <xdr:rowOff>66675</xdr:rowOff>
        </xdr:from>
        <xdr:to>
          <xdr:col>1</xdr:col>
          <xdr:colOff>85725</xdr:colOff>
          <xdr:row>95</xdr:row>
          <xdr:rowOff>123825</xdr:rowOff>
        </xdr:to>
        <xdr:sp macro="" textlink="">
          <xdr:nvSpPr>
            <xdr:cNvPr id="28677" name="Button 5" hidden="1">
              <a:extLst xmlns:a="http://schemas.openxmlformats.org/drawingml/2006/main">
                <a:ext uri="{63B3BB69-23CF-44E3-9099-C40C66FF867C}">
                  <a14:compatExt spid="_x0000_s28677"/>
                </a:ext>
                <a:ext uri="{FF2B5EF4-FFF2-40B4-BE49-F238E27FC236}">
                  <a16:creationId xmlns:a16="http://schemas.microsoft.com/office/drawing/2014/main" id="{00000000-0008-0000-0800-0000057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33</xdr:row>
          <xdr:rowOff>180975</xdr:rowOff>
        </xdr:from>
        <xdr:to>
          <xdr:col>2</xdr:col>
          <xdr:colOff>0</xdr:colOff>
          <xdr:row>34</xdr:row>
          <xdr:rowOff>238125</xdr:rowOff>
        </xdr:to>
        <xdr:sp macro="" textlink="">
          <xdr:nvSpPr>
            <xdr:cNvPr id="28678" name="Button 6" hidden="1">
              <a:extLst xmlns:a="http://schemas.openxmlformats.org/drawingml/2006/main">
                <a:ext uri="{63B3BB69-23CF-44E3-9099-C40C66FF867C}">
                  <a14:compatExt spid="_x0000_s28678"/>
                </a:ext>
                <a:ext uri="{FF2B5EF4-FFF2-40B4-BE49-F238E27FC236}">
                  <a16:creationId xmlns:a16="http://schemas.microsoft.com/office/drawing/2014/main" id="{00000000-0008-0000-0800-0000067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114300</xdr:colOff>
          <xdr:row>44</xdr:row>
          <xdr:rowOff>66675</xdr:rowOff>
        </xdr:from>
        <xdr:to>
          <xdr:col>1</xdr:col>
          <xdr:colOff>1485900</xdr:colOff>
          <xdr:row>45</xdr:row>
          <xdr:rowOff>123825</xdr:rowOff>
        </xdr:to>
        <xdr:sp macro="" textlink="">
          <xdr:nvSpPr>
            <xdr:cNvPr id="28679" name="Button 7" hidden="1">
              <a:extLst xmlns:a="http://schemas.openxmlformats.org/drawingml/2006/main">
                <a:ext uri="{63B3BB69-23CF-44E3-9099-C40C66FF867C}">
                  <a14:compatExt spid="_x0000_s28679"/>
                </a:ext>
                <a:ext uri="{FF2B5EF4-FFF2-40B4-BE49-F238E27FC236}">
                  <a16:creationId xmlns:a16="http://schemas.microsoft.com/office/drawing/2014/main" id="{00000000-0008-0000-0800-0000077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123825</xdr:colOff>
          <xdr:row>55</xdr:row>
          <xdr:rowOff>66675</xdr:rowOff>
        </xdr:from>
        <xdr:to>
          <xdr:col>1</xdr:col>
          <xdr:colOff>1485900</xdr:colOff>
          <xdr:row>56</xdr:row>
          <xdr:rowOff>123825</xdr:rowOff>
        </xdr:to>
        <xdr:sp macro="" textlink="">
          <xdr:nvSpPr>
            <xdr:cNvPr id="28680" name="Button 8" hidden="1">
              <a:extLst xmlns:a="http://schemas.openxmlformats.org/drawingml/2006/main">
                <a:ext uri="{63B3BB69-23CF-44E3-9099-C40C66FF867C}">
                  <a14:compatExt spid="_x0000_s28680"/>
                </a:ext>
                <a:ext uri="{FF2B5EF4-FFF2-40B4-BE49-F238E27FC236}">
                  <a16:creationId xmlns:a16="http://schemas.microsoft.com/office/drawing/2014/main" id="{00000000-0008-0000-0800-0000087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77</xdr:row>
          <xdr:rowOff>66675</xdr:rowOff>
        </xdr:from>
        <xdr:to>
          <xdr:col>2</xdr:col>
          <xdr:colOff>0</xdr:colOff>
          <xdr:row>78</xdr:row>
          <xdr:rowOff>123825</xdr:rowOff>
        </xdr:to>
        <xdr:sp macro="" textlink="">
          <xdr:nvSpPr>
            <xdr:cNvPr id="28681" name="Button 9" hidden="1">
              <a:extLst xmlns:a="http://schemas.openxmlformats.org/drawingml/2006/main">
                <a:ext uri="{63B3BB69-23CF-44E3-9099-C40C66FF867C}">
                  <a14:compatExt spid="_x0000_s28681"/>
                </a:ext>
                <a:ext uri="{FF2B5EF4-FFF2-40B4-BE49-F238E27FC236}">
                  <a16:creationId xmlns:a16="http://schemas.microsoft.com/office/drawing/2014/main" id="{00000000-0008-0000-0800-0000097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94</xdr:row>
          <xdr:rowOff>66675</xdr:rowOff>
        </xdr:from>
        <xdr:to>
          <xdr:col>2</xdr:col>
          <xdr:colOff>0</xdr:colOff>
          <xdr:row>95</xdr:row>
          <xdr:rowOff>123825</xdr:rowOff>
        </xdr:to>
        <xdr:sp macro="" textlink="">
          <xdr:nvSpPr>
            <xdr:cNvPr id="28682" name="Button 10" hidden="1">
              <a:extLst xmlns:a="http://schemas.openxmlformats.org/drawingml/2006/main">
                <a:ext uri="{63B3BB69-23CF-44E3-9099-C40C66FF867C}">
                  <a14:compatExt spid="_x0000_s28682"/>
                </a:ext>
                <a:ext uri="{FF2B5EF4-FFF2-40B4-BE49-F238E27FC236}">
                  <a16:creationId xmlns:a16="http://schemas.microsoft.com/office/drawing/2014/main" id="{00000000-0008-0000-0800-00000A7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22</xdr:row>
          <xdr:rowOff>104775</xdr:rowOff>
        </xdr:from>
        <xdr:to>
          <xdr:col>1</xdr:col>
          <xdr:colOff>85725</xdr:colOff>
          <xdr:row>23</xdr:row>
          <xdr:rowOff>161925</xdr:rowOff>
        </xdr:to>
        <xdr:sp macro="" textlink="">
          <xdr:nvSpPr>
            <xdr:cNvPr id="28683" name="Button 11" hidden="1">
              <a:extLst xmlns:a="http://schemas.openxmlformats.org/drawingml/2006/main">
                <a:ext uri="{63B3BB69-23CF-44E3-9099-C40C66FF867C}">
                  <a14:compatExt spid="_x0000_s28683"/>
                </a:ext>
                <a:ext uri="{FF2B5EF4-FFF2-40B4-BE49-F238E27FC236}">
                  <a16:creationId xmlns:a16="http://schemas.microsoft.com/office/drawing/2014/main" id="{00000000-0008-0000-0800-00000B7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123825</xdr:colOff>
          <xdr:row>22</xdr:row>
          <xdr:rowOff>104775</xdr:rowOff>
        </xdr:from>
        <xdr:to>
          <xdr:col>1</xdr:col>
          <xdr:colOff>1485900</xdr:colOff>
          <xdr:row>23</xdr:row>
          <xdr:rowOff>161925</xdr:rowOff>
        </xdr:to>
        <xdr:sp macro="" textlink="">
          <xdr:nvSpPr>
            <xdr:cNvPr id="28684" name="Button 12" hidden="1">
              <a:extLst xmlns:a="http://schemas.openxmlformats.org/drawingml/2006/main">
                <a:ext uri="{63B3BB69-23CF-44E3-9099-C40C66FF867C}">
                  <a14:compatExt spid="_x0000_s28684"/>
                </a:ext>
                <a:ext uri="{FF2B5EF4-FFF2-40B4-BE49-F238E27FC236}">
                  <a16:creationId xmlns:a16="http://schemas.microsoft.com/office/drawing/2014/main" id="{00000000-0008-0000-0800-00000C7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38100</xdr:colOff>
          <xdr:row>11</xdr:row>
          <xdr:rowOff>104775</xdr:rowOff>
        </xdr:from>
        <xdr:to>
          <xdr:col>1</xdr:col>
          <xdr:colOff>76200</xdr:colOff>
          <xdr:row>12</xdr:row>
          <xdr:rowOff>161925</xdr:rowOff>
        </xdr:to>
        <xdr:sp macro="" textlink="">
          <xdr:nvSpPr>
            <xdr:cNvPr id="28685" name="Button 13" hidden="1">
              <a:extLst xmlns:a="http://schemas.openxmlformats.org/drawingml/2006/main">
                <a:ext uri="{63B3BB69-23CF-44E3-9099-C40C66FF867C}">
                  <a14:compatExt spid="_x0000_s28685"/>
                </a:ext>
                <a:ext uri="{FF2B5EF4-FFF2-40B4-BE49-F238E27FC236}">
                  <a16:creationId xmlns:a16="http://schemas.microsoft.com/office/drawing/2014/main" id="{00000000-0008-0000-0800-00000D7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123825</xdr:colOff>
          <xdr:row>11</xdr:row>
          <xdr:rowOff>104775</xdr:rowOff>
        </xdr:from>
        <xdr:to>
          <xdr:col>1</xdr:col>
          <xdr:colOff>1485900</xdr:colOff>
          <xdr:row>12</xdr:row>
          <xdr:rowOff>161925</xdr:rowOff>
        </xdr:to>
        <xdr:sp macro="" textlink="">
          <xdr:nvSpPr>
            <xdr:cNvPr id="28686" name="Button 14" hidden="1">
              <a:extLst xmlns:a="http://schemas.openxmlformats.org/drawingml/2006/main">
                <a:ext uri="{63B3BB69-23CF-44E3-9099-C40C66FF867C}">
                  <a14:compatExt spid="_x0000_s28686"/>
                </a:ext>
                <a:ext uri="{FF2B5EF4-FFF2-40B4-BE49-F238E27FC236}">
                  <a16:creationId xmlns:a16="http://schemas.microsoft.com/office/drawing/2014/main" id="{00000000-0008-0000-0800-00000E7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38100</xdr:colOff>
          <xdr:row>105</xdr:row>
          <xdr:rowOff>76200</xdr:rowOff>
        </xdr:from>
        <xdr:to>
          <xdr:col>0</xdr:col>
          <xdr:colOff>1571625</xdr:colOff>
          <xdr:row>106</xdr:row>
          <xdr:rowOff>123825</xdr:rowOff>
        </xdr:to>
        <xdr:sp macro="" textlink="">
          <xdr:nvSpPr>
            <xdr:cNvPr id="28687" name="Button 15" hidden="1">
              <a:extLst xmlns:a="http://schemas.openxmlformats.org/drawingml/2006/main">
                <a:ext uri="{63B3BB69-23CF-44E3-9099-C40C66FF867C}">
                  <a14:compatExt spid="_x0000_s28687"/>
                </a:ext>
                <a:ext uri="{FF2B5EF4-FFF2-40B4-BE49-F238E27FC236}">
                  <a16:creationId xmlns:a16="http://schemas.microsoft.com/office/drawing/2014/main" id="{00000000-0008-0000-0800-00000F7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1</xdr:col>
          <xdr:colOff>9525</xdr:colOff>
          <xdr:row>105</xdr:row>
          <xdr:rowOff>76200</xdr:rowOff>
        </xdr:from>
        <xdr:to>
          <xdr:col>1</xdr:col>
          <xdr:colOff>1466850</xdr:colOff>
          <xdr:row>106</xdr:row>
          <xdr:rowOff>123825</xdr:rowOff>
        </xdr:to>
        <xdr:sp macro="" textlink="">
          <xdr:nvSpPr>
            <xdr:cNvPr id="28688" name="Button 16" hidden="1">
              <a:extLst xmlns:a="http://schemas.openxmlformats.org/drawingml/2006/main">
                <a:ext uri="{63B3BB69-23CF-44E3-9099-C40C66FF867C}">
                  <a14:compatExt spid="_x0000_s28688"/>
                </a:ext>
                <a:ext uri="{FF2B5EF4-FFF2-40B4-BE49-F238E27FC236}">
                  <a16:creationId xmlns:a16="http://schemas.microsoft.com/office/drawing/2014/main" id="{00000000-0008-0000-0800-0000107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8</xdr:col>
          <xdr:colOff>209550</xdr:colOff>
          <xdr:row>16</xdr:row>
          <xdr:rowOff>19050</xdr:rowOff>
        </xdr:from>
        <xdr:to>
          <xdr:col>10</xdr:col>
          <xdr:colOff>704850</xdr:colOff>
          <xdr:row>16</xdr:row>
          <xdr:rowOff>257175</xdr:rowOff>
        </xdr:to>
        <xdr:sp macro="" textlink="">
          <xdr:nvSpPr>
            <xdr:cNvPr id="28689" name="Button 17" hidden="1">
              <a:extLst xmlns:a="http://schemas.openxmlformats.org/drawingml/2006/main">
                <a:ext uri="{63B3BB69-23CF-44E3-9099-C40C66FF867C}">
                  <a14:compatExt spid="_x0000_s28689"/>
                </a:ext>
                <a:ext uri="{FF2B5EF4-FFF2-40B4-BE49-F238E27FC236}">
                  <a16:creationId xmlns:a16="http://schemas.microsoft.com/office/drawing/2014/main" id="{00000000-0008-0000-0800-0000117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200025</xdr:colOff>
          <xdr:row>27</xdr:row>
          <xdr:rowOff>19050</xdr:rowOff>
        </xdr:from>
        <xdr:to>
          <xdr:col>11</xdr:col>
          <xdr:colOff>0</xdr:colOff>
          <xdr:row>27</xdr:row>
          <xdr:rowOff>257175</xdr:rowOff>
        </xdr:to>
        <xdr:sp macro="" textlink="">
          <xdr:nvSpPr>
            <xdr:cNvPr id="28690" name="Button 18" hidden="1">
              <a:extLst xmlns:a="http://schemas.openxmlformats.org/drawingml/2006/main">
                <a:ext uri="{63B3BB69-23CF-44E3-9099-C40C66FF867C}">
                  <a14:compatExt spid="_x0000_s28690"/>
                </a:ext>
                <a:ext uri="{FF2B5EF4-FFF2-40B4-BE49-F238E27FC236}">
                  <a16:creationId xmlns:a16="http://schemas.microsoft.com/office/drawing/2014/main" id="{00000000-0008-0000-0800-0000127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180975</xdr:colOff>
          <xdr:row>38</xdr:row>
          <xdr:rowOff>19050</xdr:rowOff>
        </xdr:from>
        <xdr:to>
          <xdr:col>11</xdr:col>
          <xdr:colOff>0</xdr:colOff>
          <xdr:row>38</xdr:row>
          <xdr:rowOff>257175</xdr:rowOff>
        </xdr:to>
        <xdr:sp macro="" textlink="">
          <xdr:nvSpPr>
            <xdr:cNvPr id="28691" name="Button 19" hidden="1">
              <a:extLst xmlns:a="http://schemas.openxmlformats.org/drawingml/2006/main">
                <a:ext uri="{63B3BB69-23CF-44E3-9099-C40C66FF867C}">
                  <a14:compatExt spid="_x0000_s28691"/>
                </a:ext>
                <a:ext uri="{FF2B5EF4-FFF2-40B4-BE49-F238E27FC236}">
                  <a16:creationId xmlns:a16="http://schemas.microsoft.com/office/drawing/2014/main" id="{00000000-0008-0000-0800-0000137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49</xdr:row>
          <xdr:rowOff>19050</xdr:rowOff>
        </xdr:from>
        <xdr:to>
          <xdr:col>11</xdr:col>
          <xdr:colOff>0</xdr:colOff>
          <xdr:row>49</xdr:row>
          <xdr:rowOff>257175</xdr:rowOff>
        </xdr:to>
        <xdr:sp macro="" textlink="">
          <xdr:nvSpPr>
            <xdr:cNvPr id="28692" name="Button 20" hidden="1">
              <a:extLst xmlns:a="http://schemas.openxmlformats.org/drawingml/2006/main">
                <a:ext uri="{63B3BB69-23CF-44E3-9099-C40C66FF867C}">
                  <a14:compatExt spid="_x0000_s28692"/>
                </a:ext>
                <a:ext uri="{FF2B5EF4-FFF2-40B4-BE49-F238E27FC236}">
                  <a16:creationId xmlns:a16="http://schemas.microsoft.com/office/drawing/2014/main" id="{00000000-0008-0000-0800-0000147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60</xdr:row>
          <xdr:rowOff>19050</xdr:rowOff>
        </xdr:from>
        <xdr:to>
          <xdr:col>11</xdr:col>
          <xdr:colOff>0</xdr:colOff>
          <xdr:row>60</xdr:row>
          <xdr:rowOff>257175</xdr:rowOff>
        </xdr:to>
        <xdr:sp macro="" textlink="">
          <xdr:nvSpPr>
            <xdr:cNvPr id="28693" name="Button 21" hidden="1">
              <a:extLst xmlns:a="http://schemas.openxmlformats.org/drawingml/2006/main">
                <a:ext uri="{63B3BB69-23CF-44E3-9099-C40C66FF867C}">
                  <a14:compatExt spid="_x0000_s28693"/>
                </a:ext>
                <a:ext uri="{FF2B5EF4-FFF2-40B4-BE49-F238E27FC236}">
                  <a16:creationId xmlns:a16="http://schemas.microsoft.com/office/drawing/2014/main" id="{00000000-0008-0000-0800-0000157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88</xdr:row>
          <xdr:rowOff>19050</xdr:rowOff>
        </xdr:from>
        <xdr:to>
          <xdr:col>11</xdr:col>
          <xdr:colOff>0</xdr:colOff>
          <xdr:row>88</xdr:row>
          <xdr:rowOff>257175</xdr:rowOff>
        </xdr:to>
        <xdr:sp macro="" textlink="">
          <xdr:nvSpPr>
            <xdr:cNvPr id="28694" name="Button 22" hidden="1">
              <a:extLst xmlns:a="http://schemas.openxmlformats.org/drawingml/2006/main">
                <a:ext uri="{63B3BB69-23CF-44E3-9099-C40C66FF867C}">
                  <a14:compatExt spid="_x0000_s28694"/>
                </a:ext>
                <a:ext uri="{FF2B5EF4-FFF2-40B4-BE49-F238E27FC236}">
                  <a16:creationId xmlns:a16="http://schemas.microsoft.com/office/drawing/2014/main" id="{00000000-0008-0000-0800-0000167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99</xdr:row>
          <xdr:rowOff>19050</xdr:rowOff>
        </xdr:from>
        <xdr:to>
          <xdr:col>11</xdr:col>
          <xdr:colOff>0</xdr:colOff>
          <xdr:row>99</xdr:row>
          <xdr:rowOff>257175</xdr:rowOff>
        </xdr:to>
        <xdr:sp macro="" textlink="">
          <xdr:nvSpPr>
            <xdr:cNvPr id="28695" name="Button 23" hidden="1">
              <a:extLst xmlns:a="http://schemas.openxmlformats.org/drawingml/2006/main">
                <a:ext uri="{63B3BB69-23CF-44E3-9099-C40C66FF867C}">
                  <a14:compatExt spid="_x0000_s28695"/>
                </a:ext>
                <a:ext uri="{FF2B5EF4-FFF2-40B4-BE49-F238E27FC236}">
                  <a16:creationId xmlns:a16="http://schemas.microsoft.com/office/drawing/2014/main" id="{00000000-0008-0000-0800-0000177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110</xdr:row>
          <xdr:rowOff>19050</xdr:rowOff>
        </xdr:from>
        <xdr:to>
          <xdr:col>11</xdr:col>
          <xdr:colOff>0</xdr:colOff>
          <xdr:row>110</xdr:row>
          <xdr:rowOff>257175</xdr:rowOff>
        </xdr:to>
        <xdr:sp macro="" textlink="">
          <xdr:nvSpPr>
            <xdr:cNvPr id="28696" name="Button 24" hidden="1">
              <a:extLst xmlns:a="http://schemas.openxmlformats.org/drawingml/2006/main">
                <a:ext uri="{63B3BB69-23CF-44E3-9099-C40C66FF867C}">
                  <a14:compatExt spid="_x0000_s28696"/>
                </a:ext>
                <a:ext uri="{FF2B5EF4-FFF2-40B4-BE49-F238E27FC236}">
                  <a16:creationId xmlns:a16="http://schemas.microsoft.com/office/drawing/2014/main" id="{00000000-0008-0000-0800-0000187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83</xdr:row>
          <xdr:rowOff>180975</xdr:rowOff>
        </xdr:from>
        <xdr:to>
          <xdr:col>1</xdr:col>
          <xdr:colOff>85725</xdr:colOff>
          <xdr:row>84</xdr:row>
          <xdr:rowOff>238125</xdr:rowOff>
        </xdr:to>
        <xdr:sp macro="" textlink="">
          <xdr:nvSpPr>
            <xdr:cNvPr id="28697" name="Button 25" hidden="1">
              <a:extLst xmlns:a="http://schemas.openxmlformats.org/drawingml/2006/main">
                <a:ext uri="{63B3BB69-23CF-44E3-9099-C40C66FF867C}">
                  <a14:compatExt spid="_x0000_s28697"/>
                </a:ext>
                <a:ext uri="{FF2B5EF4-FFF2-40B4-BE49-F238E27FC236}">
                  <a16:creationId xmlns:a16="http://schemas.microsoft.com/office/drawing/2014/main" id="{00000000-0008-0000-0800-0000197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83</xdr:row>
          <xdr:rowOff>180975</xdr:rowOff>
        </xdr:from>
        <xdr:to>
          <xdr:col>2</xdr:col>
          <xdr:colOff>0</xdr:colOff>
          <xdr:row>84</xdr:row>
          <xdr:rowOff>238125</xdr:rowOff>
        </xdr:to>
        <xdr:sp macro="" textlink="">
          <xdr:nvSpPr>
            <xdr:cNvPr id="28698" name="Button 26" hidden="1">
              <a:extLst xmlns:a="http://schemas.openxmlformats.org/drawingml/2006/main">
                <a:ext uri="{63B3BB69-23CF-44E3-9099-C40C66FF867C}">
                  <a14:compatExt spid="_x0000_s28698"/>
                </a:ext>
                <a:ext uri="{FF2B5EF4-FFF2-40B4-BE49-F238E27FC236}">
                  <a16:creationId xmlns:a16="http://schemas.microsoft.com/office/drawing/2014/main" id="{00000000-0008-0000-0800-00001A7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33</xdr:row>
          <xdr:rowOff>180975</xdr:rowOff>
        </xdr:from>
        <xdr:to>
          <xdr:col>1</xdr:col>
          <xdr:colOff>85725</xdr:colOff>
          <xdr:row>34</xdr:row>
          <xdr:rowOff>238125</xdr:rowOff>
        </xdr:to>
        <xdr:sp macro="" textlink="">
          <xdr:nvSpPr>
            <xdr:cNvPr id="27649" name="Button 1" hidden="1">
              <a:extLst xmlns:a="http://schemas.openxmlformats.org/drawingml/2006/main">
                <a:ext uri="{63B3BB69-23CF-44E3-9099-C40C66FF867C}">
                  <a14:compatExt spid="_x0000_s27649"/>
                </a:ext>
                <a:ext uri="{FF2B5EF4-FFF2-40B4-BE49-F238E27FC236}">
                  <a16:creationId xmlns:a16="http://schemas.microsoft.com/office/drawing/2014/main" id="{00000000-0008-0000-0900-0000016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44</xdr:row>
          <xdr:rowOff>66675</xdr:rowOff>
        </xdr:from>
        <xdr:to>
          <xdr:col>1</xdr:col>
          <xdr:colOff>85725</xdr:colOff>
          <xdr:row>45</xdr:row>
          <xdr:rowOff>123825</xdr:rowOff>
        </xdr:to>
        <xdr:sp macro="" textlink="">
          <xdr:nvSpPr>
            <xdr:cNvPr id="27650" name="Button 2" hidden="1">
              <a:extLst xmlns:a="http://schemas.openxmlformats.org/drawingml/2006/main">
                <a:ext uri="{63B3BB69-23CF-44E3-9099-C40C66FF867C}">
                  <a14:compatExt spid="_x0000_s27650"/>
                </a:ext>
                <a:ext uri="{FF2B5EF4-FFF2-40B4-BE49-F238E27FC236}">
                  <a16:creationId xmlns:a16="http://schemas.microsoft.com/office/drawing/2014/main" id="{00000000-0008-0000-0900-0000026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66675</xdr:colOff>
          <xdr:row>55</xdr:row>
          <xdr:rowOff>66675</xdr:rowOff>
        </xdr:from>
        <xdr:to>
          <xdr:col>1</xdr:col>
          <xdr:colOff>104775</xdr:colOff>
          <xdr:row>56</xdr:row>
          <xdr:rowOff>123825</xdr:rowOff>
        </xdr:to>
        <xdr:sp macro="" textlink="">
          <xdr:nvSpPr>
            <xdr:cNvPr id="27651" name="Button 3" hidden="1">
              <a:extLst xmlns:a="http://schemas.openxmlformats.org/drawingml/2006/main">
                <a:ext uri="{63B3BB69-23CF-44E3-9099-C40C66FF867C}">
                  <a14:compatExt spid="_x0000_s27651"/>
                </a:ext>
                <a:ext uri="{FF2B5EF4-FFF2-40B4-BE49-F238E27FC236}">
                  <a16:creationId xmlns:a16="http://schemas.microsoft.com/office/drawing/2014/main" id="{00000000-0008-0000-0900-0000036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78</xdr:row>
          <xdr:rowOff>66675</xdr:rowOff>
        </xdr:from>
        <xdr:to>
          <xdr:col>1</xdr:col>
          <xdr:colOff>85725</xdr:colOff>
          <xdr:row>79</xdr:row>
          <xdr:rowOff>123825</xdr:rowOff>
        </xdr:to>
        <xdr:sp macro="" textlink="">
          <xdr:nvSpPr>
            <xdr:cNvPr id="27652" name="Button 4" hidden="1">
              <a:extLst xmlns:a="http://schemas.openxmlformats.org/drawingml/2006/main">
                <a:ext uri="{63B3BB69-23CF-44E3-9099-C40C66FF867C}">
                  <a14:compatExt spid="_x0000_s27652"/>
                </a:ext>
                <a:ext uri="{FF2B5EF4-FFF2-40B4-BE49-F238E27FC236}">
                  <a16:creationId xmlns:a16="http://schemas.microsoft.com/office/drawing/2014/main" id="{00000000-0008-0000-0900-0000046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95</xdr:row>
          <xdr:rowOff>66675</xdr:rowOff>
        </xdr:from>
        <xdr:to>
          <xdr:col>1</xdr:col>
          <xdr:colOff>85725</xdr:colOff>
          <xdr:row>96</xdr:row>
          <xdr:rowOff>123825</xdr:rowOff>
        </xdr:to>
        <xdr:sp macro="" textlink="">
          <xdr:nvSpPr>
            <xdr:cNvPr id="27653" name="Button 5" hidden="1">
              <a:extLst xmlns:a="http://schemas.openxmlformats.org/drawingml/2006/main">
                <a:ext uri="{63B3BB69-23CF-44E3-9099-C40C66FF867C}">
                  <a14:compatExt spid="_x0000_s27653"/>
                </a:ext>
                <a:ext uri="{FF2B5EF4-FFF2-40B4-BE49-F238E27FC236}">
                  <a16:creationId xmlns:a16="http://schemas.microsoft.com/office/drawing/2014/main" id="{00000000-0008-0000-0900-0000056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33</xdr:row>
          <xdr:rowOff>180975</xdr:rowOff>
        </xdr:from>
        <xdr:to>
          <xdr:col>2</xdr:col>
          <xdr:colOff>0</xdr:colOff>
          <xdr:row>34</xdr:row>
          <xdr:rowOff>238125</xdr:rowOff>
        </xdr:to>
        <xdr:sp macro="" textlink="">
          <xdr:nvSpPr>
            <xdr:cNvPr id="27654" name="Button 6" hidden="1">
              <a:extLst xmlns:a="http://schemas.openxmlformats.org/drawingml/2006/main">
                <a:ext uri="{63B3BB69-23CF-44E3-9099-C40C66FF867C}">
                  <a14:compatExt spid="_x0000_s27654"/>
                </a:ext>
                <a:ext uri="{FF2B5EF4-FFF2-40B4-BE49-F238E27FC236}">
                  <a16:creationId xmlns:a16="http://schemas.microsoft.com/office/drawing/2014/main" id="{00000000-0008-0000-0900-0000066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114300</xdr:colOff>
          <xdr:row>44</xdr:row>
          <xdr:rowOff>66675</xdr:rowOff>
        </xdr:from>
        <xdr:to>
          <xdr:col>1</xdr:col>
          <xdr:colOff>1485900</xdr:colOff>
          <xdr:row>45</xdr:row>
          <xdr:rowOff>123825</xdr:rowOff>
        </xdr:to>
        <xdr:sp macro="" textlink="">
          <xdr:nvSpPr>
            <xdr:cNvPr id="27655" name="Button 7" hidden="1">
              <a:extLst xmlns:a="http://schemas.openxmlformats.org/drawingml/2006/main">
                <a:ext uri="{63B3BB69-23CF-44E3-9099-C40C66FF867C}">
                  <a14:compatExt spid="_x0000_s27655"/>
                </a:ext>
                <a:ext uri="{FF2B5EF4-FFF2-40B4-BE49-F238E27FC236}">
                  <a16:creationId xmlns:a16="http://schemas.microsoft.com/office/drawing/2014/main" id="{00000000-0008-0000-0900-0000076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123825</xdr:colOff>
          <xdr:row>55</xdr:row>
          <xdr:rowOff>66675</xdr:rowOff>
        </xdr:from>
        <xdr:to>
          <xdr:col>1</xdr:col>
          <xdr:colOff>1485900</xdr:colOff>
          <xdr:row>56</xdr:row>
          <xdr:rowOff>123825</xdr:rowOff>
        </xdr:to>
        <xdr:sp macro="" textlink="">
          <xdr:nvSpPr>
            <xdr:cNvPr id="27656" name="Button 8" hidden="1">
              <a:extLst xmlns:a="http://schemas.openxmlformats.org/drawingml/2006/main">
                <a:ext uri="{63B3BB69-23CF-44E3-9099-C40C66FF867C}">
                  <a14:compatExt spid="_x0000_s27656"/>
                </a:ext>
                <a:ext uri="{FF2B5EF4-FFF2-40B4-BE49-F238E27FC236}">
                  <a16:creationId xmlns:a16="http://schemas.microsoft.com/office/drawing/2014/main" id="{00000000-0008-0000-0900-0000086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78</xdr:row>
          <xdr:rowOff>66675</xdr:rowOff>
        </xdr:from>
        <xdr:to>
          <xdr:col>2</xdr:col>
          <xdr:colOff>0</xdr:colOff>
          <xdr:row>79</xdr:row>
          <xdr:rowOff>123825</xdr:rowOff>
        </xdr:to>
        <xdr:sp macro="" textlink="">
          <xdr:nvSpPr>
            <xdr:cNvPr id="27657" name="Button 9" hidden="1">
              <a:extLst xmlns:a="http://schemas.openxmlformats.org/drawingml/2006/main">
                <a:ext uri="{63B3BB69-23CF-44E3-9099-C40C66FF867C}">
                  <a14:compatExt spid="_x0000_s27657"/>
                </a:ext>
                <a:ext uri="{FF2B5EF4-FFF2-40B4-BE49-F238E27FC236}">
                  <a16:creationId xmlns:a16="http://schemas.microsoft.com/office/drawing/2014/main" id="{00000000-0008-0000-0900-0000096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95</xdr:row>
          <xdr:rowOff>66675</xdr:rowOff>
        </xdr:from>
        <xdr:to>
          <xdr:col>2</xdr:col>
          <xdr:colOff>0</xdr:colOff>
          <xdr:row>96</xdr:row>
          <xdr:rowOff>123825</xdr:rowOff>
        </xdr:to>
        <xdr:sp macro="" textlink="">
          <xdr:nvSpPr>
            <xdr:cNvPr id="27658" name="Button 10" hidden="1">
              <a:extLst xmlns:a="http://schemas.openxmlformats.org/drawingml/2006/main">
                <a:ext uri="{63B3BB69-23CF-44E3-9099-C40C66FF867C}">
                  <a14:compatExt spid="_x0000_s27658"/>
                </a:ext>
                <a:ext uri="{FF2B5EF4-FFF2-40B4-BE49-F238E27FC236}">
                  <a16:creationId xmlns:a16="http://schemas.microsoft.com/office/drawing/2014/main" id="{00000000-0008-0000-0900-00000A6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22</xdr:row>
          <xdr:rowOff>104775</xdr:rowOff>
        </xdr:from>
        <xdr:to>
          <xdr:col>1</xdr:col>
          <xdr:colOff>85725</xdr:colOff>
          <xdr:row>23</xdr:row>
          <xdr:rowOff>161925</xdr:rowOff>
        </xdr:to>
        <xdr:sp macro="" textlink="">
          <xdr:nvSpPr>
            <xdr:cNvPr id="27659" name="Button 11" hidden="1">
              <a:extLst xmlns:a="http://schemas.openxmlformats.org/drawingml/2006/main">
                <a:ext uri="{63B3BB69-23CF-44E3-9099-C40C66FF867C}">
                  <a14:compatExt spid="_x0000_s27659"/>
                </a:ext>
                <a:ext uri="{FF2B5EF4-FFF2-40B4-BE49-F238E27FC236}">
                  <a16:creationId xmlns:a16="http://schemas.microsoft.com/office/drawing/2014/main" id="{00000000-0008-0000-0900-00000B6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123825</xdr:colOff>
          <xdr:row>22</xdr:row>
          <xdr:rowOff>104775</xdr:rowOff>
        </xdr:from>
        <xdr:to>
          <xdr:col>1</xdr:col>
          <xdr:colOff>1485900</xdr:colOff>
          <xdr:row>23</xdr:row>
          <xdr:rowOff>161925</xdr:rowOff>
        </xdr:to>
        <xdr:sp macro="" textlink="">
          <xdr:nvSpPr>
            <xdr:cNvPr id="27660" name="Button 12" hidden="1">
              <a:extLst xmlns:a="http://schemas.openxmlformats.org/drawingml/2006/main">
                <a:ext uri="{63B3BB69-23CF-44E3-9099-C40C66FF867C}">
                  <a14:compatExt spid="_x0000_s27660"/>
                </a:ext>
                <a:ext uri="{FF2B5EF4-FFF2-40B4-BE49-F238E27FC236}">
                  <a16:creationId xmlns:a16="http://schemas.microsoft.com/office/drawing/2014/main" id="{00000000-0008-0000-0900-00000C6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38100</xdr:colOff>
          <xdr:row>11</xdr:row>
          <xdr:rowOff>104775</xdr:rowOff>
        </xdr:from>
        <xdr:to>
          <xdr:col>1</xdr:col>
          <xdr:colOff>76200</xdr:colOff>
          <xdr:row>12</xdr:row>
          <xdr:rowOff>161925</xdr:rowOff>
        </xdr:to>
        <xdr:sp macro="" textlink="">
          <xdr:nvSpPr>
            <xdr:cNvPr id="27661" name="Button 13" hidden="1">
              <a:extLst xmlns:a="http://schemas.openxmlformats.org/drawingml/2006/main">
                <a:ext uri="{63B3BB69-23CF-44E3-9099-C40C66FF867C}">
                  <a14:compatExt spid="_x0000_s27661"/>
                </a:ext>
                <a:ext uri="{FF2B5EF4-FFF2-40B4-BE49-F238E27FC236}">
                  <a16:creationId xmlns:a16="http://schemas.microsoft.com/office/drawing/2014/main" id="{00000000-0008-0000-0900-00000D6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123825</xdr:colOff>
          <xdr:row>11</xdr:row>
          <xdr:rowOff>104775</xdr:rowOff>
        </xdr:from>
        <xdr:to>
          <xdr:col>1</xdr:col>
          <xdr:colOff>1485900</xdr:colOff>
          <xdr:row>12</xdr:row>
          <xdr:rowOff>161925</xdr:rowOff>
        </xdr:to>
        <xdr:sp macro="" textlink="">
          <xdr:nvSpPr>
            <xdr:cNvPr id="27662" name="Button 14" hidden="1">
              <a:extLst xmlns:a="http://schemas.openxmlformats.org/drawingml/2006/main">
                <a:ext uri="{63B3BB69-23CF-44E3-9099-C40C66FF867C}">
                  <a14:compatExt spid="_x0000_s27662"/>
                </a:ext>
                <a:ext uri="{FF2B5EF4-FFF2-40B4-BE49-F238E27FC236}">
                  <a16:creationId xmlns:a16="http://schemas.microsoft.com/office/drawing/2014/main" id="{00000000-0008-0000-0900-00000E6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38100</xdr:colOff>
          <xdr:row>106</xdr:row>
          <xdr:rowOff>76200</xdr:rowOff>
        </xdr:from>
        <xdr:to>
          <xdr:col>0</xdr:col>
          <xdr:colOff>1571625</xdr:colOff>
          <xdr:row>107</xdr:row>
          <xdr:rowOff>123825</xdr:rowOff>
        </xdr:to>
        <xdr:sp macro="" textlink="">
          <xdr:nvSpPr>
            <xdr:cNvPr id="27663" name="Button 15" hidden="1">
              <a:extLst xmlns:a="http://schemas.openxmlformats.org/drawingml/2006/main">
                <a:ext uri="{63B3BB69-23CF-44E3-9099-C40C66FF867C}">
                  <a14:compatExt spid="_x0000_s27663"/>
                </a:ext>
                <a:ext uri="{FF2B5EF4-FFF2-40B4-BE49-F238E27FC236}">
                  <a16:creationId xmlns:a16="http://schemas.microsoft.com/office/drawing/2014/main" id="{00000000-0008-0000-0900-00000F6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1</xdr:col>
          <xdr:colOff>9525</xdr:colOff>
          <xdr:row>106</xdr:row>
          <xdr:rowOff>76200</xdr:rowOff>
        </xdr:from>
        <xdr:to>
          <xdr:col>1</xdr:col>
          <xdr:colOff>1466850</xdr:colOff>
          <xdr:row>107</xdr:row>
          <xdr:rowOff>123825</xdr:rowOff>
        </xdr:to>
        <xdr:sp macro="" textlink="">
          <xdr:nvSpPr>
            <xdr:cNvPr id="27664" name="Button 16" hidden="1">
              <a:extLst xmlns:a="http://schemas.openxmlformats.org/drawingml/2006/main">
                <a:ext uri="{63B3BB69-23CF-44E3-9099-C40C66FF867C}">
                  <a14:compatExt spid="_x0000_s27664"/>
                </a:ext>
                <a:ext uri="{FF2B5EF4-FFF2-40B4-BE49-F238E27FC236}">
                  <a16:creationId xmlns:a16="http://schemas.microsoft.com/office/drawing/2014/main" id="{00000000-0008-0000-0900-0000106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8</xdr:col>
          <xdr:colOff>209550</xdr:colOff>
          <xdr:row>16</xdr:row>
          <xdr:rowOff>19050</xdr:rowOff>
        </xdr:from>
        <xdr:to>
          <xdr:col>10</xdr:col>
          <xdr:colOff>704850</xdr:colOff>
          <xdr:row>16</xdr:row>
          <xdr:rowOff>257175</xdr:rowOff>
        </xdr:to>
        <xdr:sp macro="" textlink="">
          <xdr:nvSpPr>
            <xdr:cNvPr id="27665" name="Button 17" hidden="1">
              <a:extLst xmlns:a="http://schemas.openxmlformats.org/drawingml/2006/main">
                <a:ext uri="{63B3BB69-23CF-44E3-9099-C40C66FF867C}">
                  <a14:compatExt spid="_x0000_s27665"/>
                </a:ext>
                <a:ext uri="{FF2B5EF4-FFF2-40B4-BE49-F238E27FC236}">
                  <a16:creationId xmlns:a16="http://schemas.microsoft.com/office/drawing/2014/main" id="{00000000-0008-0000-0900-0000116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200025</xdr:colOff>
          <xdr:row>27</xdr:row>
          <xdr:rowOff>19050</xdr:rowOff>
        </xdr:from>
        <xdr:to>
          <xdr:col>11</xdr:col>
          <xdr:colOff>0</xdr:colOff>
          <xdr:row>27</xdr:row>
          <xdr:rowOff>257175</xdr:rowOff>
        </xdr:to>
        <xdr:sp macro="" textlink="">
          <xdr:nvSpPr>
            <xdr:cNvPr id="27666" name="Button 18" hidden="1">
              <a:extLst xmlns:a="http://schemas.openxmlformats.org/drawingml/2006/main">
                <a:ext uri="{63B3BB69-23CF-44E3-9099-C40C66FF867C}">
                  <a14:compatExt spid="_x0000_s27666"/>
                </a:ext>
                <a:ext uri="{FF2B5EF4-FFF2-40B4-BE49-F238E27FC236}">
                  <a16:creationId xmlns:a16="http://schemas.microsoft.com/office/drawing/2014/main" id="{00000000-0008-0000-0900-0000126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180975</xdr:colOff>
          <xdr:row>38</xdr:row>
          <xdr:rowOff>19050</xdr:rowOff>
        </xdr:from>
        <xdr:to>
          <xdr:col>11</xdr:col>
          <xdr:colOff>0</xdr:colOff>
          <xdr:row>38</xdr:row>
          <xdr:rowOff>257175</xdr:rowOff>
        </xdr:to>
        <xdr:sp macro="" textlink="">
          <xdr:nvSpPr>
            <xdr:cNvPr id="27667" name="Button 19" hidden="1">
              <a:extLst xmlns:a="http://schemas.openxmlformats.org/drawingml/2006/main">
                <a:ext uri="{63B3BB69-23CF-44E3-9099-C40C66FF867C}">
                  <a14:compatExt spid="_x0000_s27667"/>
                </a:ext>
                <a:ext uri="{FF2B5EF4-FFF2-40B4-BE49-F238E27FC236}">
                  <a16:creationId xmlns:a16="http://schemas.microsoft.com/office/drawing/2014/main" id="{00000000-0008-0000-0900-0000136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49</xdr:row>
          <xdr:rowOff>19050</xdr:rowOff>
        </xdr:from>
        <xdr:to>
          <xdr:col>11</xdr:col>
          <xdr:colOff>0</xdr:colOff>
          <xdr:row>49</xdr:row>
          <xdr:rowOff>257175</xdr:rowOff>
        </xdr:to>
        <xdr:sp macro="" textlink="">
          <xdr:nvSpPr>
            <xdr:cNvPr id="27668" name="Button 20" hidden="1">
              <a:extLst xmlns:a="http://schemas.openxmlformats.org/drawingml/2006/main">
                <a:ext uri="{63B3BB69-23CF-44E3-9099-C40C66FF867C}">
                  <a14:compatExt spid="_x0000_s27668"/>
                </a:ext>
                <a:ext uri="{FF2B5EF4-FFF2-40B4-BE49-F238E27FC236}">
                  <a16:creationId xmlns:a16="http://schemas.microsoft.com/office/drawing/2014/main" id="{00000000-0008-0000-0900-0000146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171450</xdr:colOff>
          <xdr:row>60</xdr:row>
          <xdr:rowOff>19050</xdr:rowOff>
        </xdr:from>
        <xdr:to>
          <xdr:col>10</xdr:col>
          <xdr:colOff>714375</xdr:colOff>
          <xdr:row>60</xdr:row>
          <xdr:rowOff>257175</xdr:rowOff>
        </xdr:to>
        <xdr:sp macro="" textlink="">
          <xdr:nvSpPr>
            <xdr:cNvPr id="27669" name="Button 21" hidden="1">
              <a:extLst xmlns:a="http://schemas.openxmlformats.org/drawingml/2006/main">
                <a:ext uri="{63B3BB69-23CF-44E3-9099-C40C66FF867C}">
                  <a14:compatExt spid="_x0000_s27669"/>
                </a:ext>
                <a:ext uri="{FF2B5EF4-FFF2-40B4-BE49-F238E27FC236}">
                  <a16:creationId xmlns:a16="http://schemas.microsoft.com/office/drawing/2014/main" id="{00000000-0008-0000-0900-0000156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89</xdr:row>
          <xdr:rowOff>19050</xdr:rowOff>
        </xdr:from>
        <xdr:to>
          <xdr:col>11</xdr:col>
          <xdr:colOff>0</xdr:colOff>
          <xdr:row>89</xdr:row>
          <xdr:rowOff>257175</xdr:rowOff>
        </xdr:to>
        <xdr:sp macro="" textlink="">
          <xdr:nvSpPr>
            <xdr:cNvPr id="27670" name="Button 22" hidden="1">
              <a:extLst xmlns:a="http://schemas.openxmlformats.org/drawingml/2006/main">
                <a:ext uri="{63B3BB69-23CF-44E3-9099-C40C66FF867C}">
                  <a14:compatExt spid="_x0000_s27670"/>
                </a:ext>
                <a:ext uri="{FF2B5EF4-FFF2-40B4-BE49-F238E27FC236}">
                  <a16:creationId xmlns:a16="http://schemas.microsoft.com/office/drawing/2014/main" id="{00000000-0008-0000-0900-0000166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100</xdr:row>
          <xdr:rowOff>19050</xdr:rowOff>
        </xdr:from>
        <xdr:to>
          <xdr:col>11</xdr:col>
          <xdr:colOff>0</xdr:colOff>
          <xdr:row>100</xdr:row>
          <xdr:rowOff>257175</xdr:rowOff>
        </xdr:to>
        <xdr:sp macro="" textlink="">
          <xdr:nvSpPr>
            <xdr:cNvPr id="27671" name="Button 23" hidden="1">
              <a:extLst xmlns:a="http://schemas.openxmlformats.org/drawingml/2006/main">
                <a:ext uri="{63B3BB69-23CF-44E3-9099-C40C66FF867C}">
                  <a14:compatExt spid="_x0000_s27671"/>
                </a:ext>
                <a:ext uri="{FF2B5EF4-FFF2-40B4-BE49-F238E27FC236}">
                  <a16:creationId xmlns:a16="http://schemas.microsoft.com/office/drawing/2014/main" id="{00000000-0008-0000-0900-0000176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111</xdr:row>
          <xdr:rowOff>19050</xdr:rowOff>
        </xdr:from>
        <xdr:to>
          <xdr:col>11</xdr:col>
          <xdr:colOff>0</xdr:colOff>
          <xdr:row>111</xdr:row>
          <xdr:rowOff>257175</xdr:rowOff>
        </xdr:to>
        <xdr:sp macro="" textlink="">
          <xdr:nvSpPr>
            <xdr:cNvPr id="27672" name="Button 24" hidden="1">
              <a:extLst xmlns:a="http://schemas.openxmlformats.org/drawingml/2006/main">
                <a:ext uri="{63B3BB69-23CF-44E3-9099-C40C66FF867C}">
                  <a14:compatExt spid="_x0000_s27672"/>
                </a:ext>
                <a:ext uri="{FF2B5EF4-FFF2-40B4-BE49-F238E27FC236}">
                  <a16:creationId xmlns:a16="http://schemas.microsoft.com/office/drawing/2014/main" id="{00000000-0008-0000-0900-0000186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84</xdr:row>
          <xdr:rowOff>180975</xdr:rowOff>
        </xdr:from>
        <xdr:to>
          <xdr:col>1</xdr:col>
          <xdr:colOff>85725</xdr:colOff>
          <xdr:row>85</xdr:row>
          <xdr:rowOff>238125</xdr:rowOff>
        </xdr:to>
        <xdr:sp macro="" textlink="">
          <xdr:nvSpPr>
            <xdr:cNvPr id="27673" name="Button 25" hidden="1">
              <a:extLst xmlns:a="http://schemas.openxmlformats.org/drawingml/2006/main">
                <a:ext uri="{63B3BB69-23CF-44E3-9099-C40C66FF867C}">
                  <a14:compatExt spid="_x0000_s27673"/>
                </a:ext>
                <a:ext uri="{FF2B5EF4-FFF2-40B4-BE49-F238E27FC236}">
                  <a16:creationId xmlns:a16="http://schemas.microsoft.com/office/drawing/2014/main" id="{00000000-0008-0000-0900-0000196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84</xdr:row>
          <xdr:rowOff>180975</xdr:rowOff>
        </xdr:from>
        <xdr:to>
          <xdr:col>2</xdr:col>
          <xdr:colOff>0</xdr:colOff>
          <xdr:row>85</xdr:row>
          <xdr:rowOff>238125</xdr:rowOff>
        </xdr:to>
        <xdr:sp macro="" textlink="">
          <xdr:nvSpPr>
            <xdr:cNvPr id="27674" name="Button 26" hidden="1">
              <a:extLst xmlns:a="http://schemas.openxmlformats.org/drawingml/2006/main">
                <a:ext uri="{63B3BB69-23CF-44E3-9099-C40C66FF867C}">
                  <a14:compatExt spid="_x0000_s27674"/>
                </a:ext>
                <a:ext uri="{FF2B5EF4-FFF2-40B4-BE49-F238E27FC236}">
                  <a16:creationId xmlns:a16="http://schemas.microsoft.com/office/drawing/2014/main" id="{00000000-0008-0000-0900-00001A6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9" Type="http://schemas.openxmlformats.org/officeDocument/2006/relationships/ctrlProp" Target="../ctrlProps/ctrlProp226.xml" /><Relationship Id="rId22" Type="http://schemas.openxmlformats.org/officeDocument/2006/relationships/ctrlProp" Target="../ctrlProps/ctrlProp229.xml" /><Relationship Id="rId20" Type="http://schemas.openxmlformats.org/officeDocument/2006/relationships/ctrlProp" Target="../ctrlProps/ctrlProp227.xml" /><Relationship Id="rId4" Type="http://schemas.openxmlformats.org/officeDocument/2006/relationships/ctrlProp" Target="../ctrlProps/ctrlProp211.xml" /><Relationship Id="rId14" Type="http://schemas.openxmlformats.org/officeDocument/2006/relationships/ctrlProp" Target="../ctrlProps/ctrlProp221.xml" /><Relationship Id="rId15" Type="http://schemas.openxmlformats.org/officeDocument/2006/relationships/ctrlProp" Target="../ctrlProps/ctrlProp222.xml" /><Relationship Id="rId6" Type="http://schemas.openxmlformats.org/officeDocument/2006/relationships/ctrlProp" Target="../ctrlProps/ctrlProp213.xml" /><Relationship Id="rId13" Type="http://schemas.openxmlformats.org/officeDocument/2006/relationships/ctrlProp" Target="../ctrlProps/ctrlProp220.xml" /><Relationship Id="rId24" Type="http://schemas.openxmlformats.org/officeDocument/2006/relationships/ctrlProp" Target="../ctrlProps/ctrlProp231.xml" /><Relationship Id="rId29" Type="http://schemas.openxmlformats.org/officeDocument/2006/relationships/ctrlProp" Target="../ctrlProps/ctrlProp236.xml" /><Relationship Id="rId23" Type="http://schemas.openxmlformats.org/officeDocument/2006/relationships/ctrlProp" Target="../ctrlProps/ctrlProp230.xml" /><Relationship Id="rId28" Type="http://schemas.openxmlformats.org/officeDocument/2006/relationships/ctrlProp" Target="../ctrlProps/ctrlProp235.xml" /><Relationship Id="rId17" Type="http://schemas.openxmlformats.org/officeDocument/2006/relationships/ctrlProp" Target="../ctrlProps/ctrlProp224.xml" /><Relationship Id="rId18" Type="http://schemas.openxmlformats.org/officeDocument/2006/relationships/ctrlProp" Target="../ctrlProps/ctrlProp225.xml" /><Relationship Id="rId10" Type="http://schemas.openxmlformats.org/officeDocument/2006/relationships/ctrlProp" Target="../ctrlProps/ctrlProp217.xml" /><Relationship Id="rId11" Type="http://schemas.openxmlformats.org/officeDocument/2006/relationships/ctrlProp" Target="../ctrlProps/ctrlProp218.xml" /><Relationship Id="rId5" Type="http://schemas.openxmlformats.org/officeDocument/2006/relationships/ctrlProp" Target="../ctrlProps/ctrlProp212.xml" /><Relationship Id="rId7" Type="http://schemas.openxmlformats.org/officeDocument/2006/relationships/ctrlProp" Target="../ctrlProps/ctrlProp214.xml" /><Relationship Id="rId25" Type="http://schemas.openxmlformats.org/officeDocument/2006/relationships/ctrlProp" Target="../ctrlProps/ctrlProp232.xml" /><Relationship Id="rId8" Type="http://schemas.openxmlformats.org/officeDocument/2006/relationships/ctrlProp" Target="../ctrlProps/ctrlProp215.xml" /><Relationship Id="rId26" Type="http://schemas.openxmlformats.org/officeDocument/2006/relationships/ctrlProp" Target="../ctrlProps/ctrlProp233.xml" /><Relationship Id="rId9" Type="http://schemas.openxmlformats.org/officeDocument/2006/relationships/ctrlProp" Target="../ctrlProps/ctrlProp216.xml" /><Relationship Id="rId16" Type="http://schemas.openxmlformats.org/officeDocument/2006/relationships/ctrlProp" Target="../ctrlProps/ctrlProp223.xml" /><Relationship Id="rId21" Type="http://schemas.openxmlformats.org/officeDocument/2006/relationships/ctrlProp" Target="../ctrlProps/ctrlProp228.xml" /><Relationship Id="rId12" Type="http://schemas.openxmlformats.org/officeDocument/2006/relationships/ctrlProp" Target="../ctrlProps/ctrlProp219.xml" /><Relationship Id="rId27" Type="http://schemas.openxmlformats.org/officeDocument/2006/relationships/ctrlProp" Target="../ctrlProps/ctrlProp234.xml" /><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9.xml" /><Relationship Id="rId30"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9" Type="http://schemas.openxmlformats.org/officeDocument/2006/relationships/ctrlProp" Target="../ctrlProps/ctrlProp252.xml" /><Relationship Id="rId22" Type="http://schemas.openxmlformats.org/officeDocument/2006/relationships/ctrlProp" Target="../ctrlProps/ctrlProp255.xml" /><Relationship Id="rId20" Type="http://schemas.openxmlformats.org/officeDocument/2006/relationships/ctrlProp" Target="../ctrlProps/ctrlProp253.xml" /><Relationship Id="rId4" Type="http://schemas.openxmlformats.org/officeDocument/2006/relationships/ctrlProp" Target="../ctrlProps/ctrlProp237.xml" /><Relationship Id="rId14" Type="http://schemas.openxmlformats.org/officeDocument/2006/relationships/ctrlProp" Target="../ctrlProps/ctrlProp247.xml" /><Relationship Id="rId15" Type="http://schemas.openxmlformats.org/officeDocument/2006/relationships/ctrlProp" Target="../ctrlProps/ctrlProp248.xml" /><Relationship Id="rId6" Type="http://schemas.openxmlformats.org/officeDocument/2006/relationships/ctrlProp" Target="../ctrlProps/ctrlProp239.xml" /><Relationship Id="rId13" Type="http://schemas.openxmlformats.org/officeDocument/2006/relationships/ctrlProp" Target="../ctrlProps/ctrlProp246.xml" /><Relationship Id="rId24" Type="http://schemas.openxmlformats.org/officeDocument/2006/relationships/ctrlProp" Target="../ctrlProps/ctrlProp257.xml" /><Relationship Id="rId29" Type="http://schemas.openxmlformats.org/officeDocument/2006/relationships/ctrlProp" Target="../ctrlProps/ctrlProp262.xml" /><Relationship Id="rId23" Type="http://schemas.openxmlformats.org/officeDocument/2006/relationships/ctrlProp" Target="../ctrlProps/ctrlProp256.xml" /><Relationship Id="rId28" Type="http://schemas.openxmlformats.org/officeDocument/2006/relationships/ctrlProp" Target="../ctrlProps/ctrlProp261.xml" /><Relationship Id="rId17" Type="http://schemas.openxmlformats.org/officeDocument/2006/relationships/ctrlProp" Target="../ctrlProps/ctrlProp250.xml" /><Relationship Id="rId18" Type="http://schemas.openxmlformats.org/officeDocument/2006/relationships/ctrlProp" Target="../ctrlProps/ctrlProp251.xml" /><Relationship Id="rId10" Type="http://schemas.openxmlformats.org/officeDocument/2006/relationships/ctrlProp" Target="../ctrlProps/ctrlProp243.xml" /><Relationship Id="rId11" Type="http://schemas.openxmlformats.org/officeDocument/2006/relationships/ctrlProp" Target="../ctrlProps/ctrlProp244.xml" /><Relationship Id="rId5" Type="http://schemas.openxmlformats.org/officeDocument/2006/relationships/ctrlProp" Target="../ctrlProps/ctrlProp238.xml" /><Relationship Id="rId7" Type="http://schemas.openxmlformats.org/officeDocument/2006/relationships/ctrlProp" Target="../ctrlProps/ctrlProp240.xml" /><Relationship Id="rId25" Type="http://schemas.openxmlformats.org/officeDocument/2006/relationships/ctrlProp" Target="../ctrlProps/ctrlProp258.xml" /><Relationship Id="rId8" Type="http://schemas.openxmlformats.org/officeDocument/2006/relationships/ctrlProp" Target="../ctrlProps/ctrlProp241.xml" /><Relationship Id="rId26" Type="http://schemas.openxmlformats.org/officeDocument/2006/relationships/ctrlProp" Target="../ctrlProps/ctrlProp259.xml" /><Relationship Id="rId9" Type="http://schemas.openxmlformats.org/officeDocument/2006/relationships/ctrlProp" Target="../ctrlProps/ctrlProp242.xml" /><Relationship Id="rId16" Type="http://schemas.openxmlformats.org/officeDocument/2006/relationships/ctrlProp" Target="../ctrlProps/ctrlProp249.xml" /><Relationship Id="rId21" Type="http://schemas.openxmlformats.org/officeDocument/2006/relationships/ctrlProp" Target="../ctrlProps/ctrlProp254.xml" /><Relationship Id="rId12" Type="http://schemas.openxmlformats.org/officeDocument/2006/relationships/ctrlProp" Target="../ctrlProps/ctrlProp245.xml" /><Relationship Id="rId27" Type="http://schemas.openxmlformats.org/officeDocument/2006/relationships/ctrlProp" Target="../ctrlProps/ctrlProp260.xml" /><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drawing" Target="../drawings/drawing10.xml" /><Relationship Id="rId30"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42" Type="http://schemas.openxmlformats.org/officeDocument/2006/relationships/ctrlProp" Target="../ctrlProps/ctrlProp301.xml" /><Relationship Id="rId19" Type="http://schemas.openxmlformats.org/officeDocument/2006/relationships/ctrlProp" Target="../ctrlProps/ctrlProp278.xml" /><Relationship Id="rId22" Type="http://schemas.openxmlformats.org/officeDocument/2006/relationships/ctrlProp" Target="../ctrlProps/ctrlProp281.xml" /><Relationship Id="rId20" Type="http://schemas.openxmlformats.org/officeDocument/2006/relationships/ctrlProp" Target="../ctrlProps/ctrlProp279.xml" /><Relationship Id="rId51" Type="http://schemas.openxmlformats.org/officeDocument/2006/relationships/ctrlProp" Target="../ctrlProps/ctrlProp310.xml" /><Relationship Id="rId40" Type="http://schemas.openxmlformats.org/officeDocument/2006/relationships/ctrlProp" Target="../ctrlProps/ctrlProp299.xml" /><Relationship Id="rId50" Type="http://schemas.openxmlformats.org/officeDocument/2006/relationships/ctrlProp" Target="../ctrlProps/ctrlProp309.xml" /><Relationship Id="rId46" Type="http://schemas.openxmlformats.org/officeDocument/2006/relationships/ctrlProp" Target="../ctrlProps/ctrlProp305.xml" /><Relationship Id="rId31" Type="http://schemas.openxmlformats.org/officeDocument/2006/relationships/ctrlProp" Target="../ctrlProps/ctrlProp290.xml" /><Relationship Id="rId28" Type="http://schemas.openxmlformats.org/officeDocument/2006/relationships/ctrlProp" Target="../ctrlProps/ctrlProp287.xml" /><Relationship Id="rId14" Type="http://schemas.openxmlformats.org/officeDocument/2006/relationships/ctrlProp" Target="../ctrlProps/ctrlProp273.xml" /><Relationship Id="rId15" Type="http://schemas.openxmlformats.org/officeDocument/2006/relationships/ctrlProp" Target="../ctrlProps/ctrlProp274.xml" /><Relationship Id="rId8" Type="http://schemas.openxmlformats.org/officeDocument/2006/relationships/ctrlProp" Target="../ctrlProps/ctrlProp267.xml" /><Relationship Id="rId6" Type="http://schemas.openxmlformats.org/officeDocument/2006/relationships/ctrlProp" Target="../ctrlProps/ctrlProp265.xml" /><Relationship Id="rId47" Type="http://schemas.openxmlformats.org/officeDocument/2006/relationships/ctrlProp" Target="../ctrlProps/ctrlProp306.xml" /><Relationship Id="rId41" Type="http://schemas.openxmlformats.org/officeDocument/2006/relationships/ctrlProp" Target="../ctrlProps/ctrlProp300.xml" /><Relationship Id="rId4" Type="http://schemas.openxmlformats.org/officeDocument/2006/relationships/ctrlProp" Target="../ctrlProps/ctrlProp263.xml" /><Relationship Id="rId5" Type="http://schemas.openxmlformats.org/officeDocument/2006/relationships/ctrlProp" Target="../ctrlProps/ctrlProp264.xml" /><Relationship Id="rId38" Type="http://schemas.openxmlformats.org/officeDocument/2006/relationships/ctrlProp" Target="../ctrlProps/ctrlProp297.xml" /><Relationship Id="rId26" Type="http://schemas.openxmlformats.org/officeDocument/2006/relationships/ctrlProp" Target="../ctrlProps/ctrlProp285.xml" /><Relationship Id="rId55" Type="http://schemas.openxmlformats.org/officeDocument/2006/relationships/ctrlProp" Target="../ctrlProps/ctrlProp314.xml" /><Relationship Id="rId18" Type="http://schemas.openxmlformats.org/officeDocument/2006/relationships/ctrlProp" Target="../ctrlProps/ctrlProp277.xml" /><Relationship Id="rId33" Type="http://schemas.openxmlformats.org/officeDocument/2006/relationships/ctrlProp" Target="../ctrlProps/ctrlProp292.xml" /><Relationship Id="rId44" Type="http://schemas.openxmlformats.org/officeDocument/2006/relationships/ctrlProp" Target="../ctrlProps/ctrlProp303.xml" /><Relationship Id="rId43" Type="http://schemas.openxmlformats.org/officeDocument/2006/relationships/ctrlProp" Target="../ctrlProps/ctrlProp302.xml" /><Relationship Id="rId49" Type="http://schemas.openxmlformats.org/officeDocument/2006/relationships/ctrlProp" Target="../ctrlProps/ctrlProp308.xml" /><Relationship Id="rId11" Type="http://schemas.openxmlformats.org/officeDocument/2006/relationships/ctrlProp" Target="../ctrlProps/ctrlProp270.xml" /><Relationship Id="rId53" Type="http://schemas.openxmlformats.org/officeDocument/2006/relationships/ctrlProp" Target="../ctrlProps/ctrlProp312.xml" /><Relationship Id="rId17" Type="http://schemas.openxmlformats.org/officeDocument/2006/relationships/ctrlProp" Target="../ctrlProps/ctrlProp276.xml" /><Relationship Id="rId13" Type="http://schemas.openxmlformats.org/officeDocument/2006/relationships/ctrlProp" Target="../ctrlProps/ctrlProp272.xml" /><Relationship Id="rId54" Type="http://schemas.openxmlformats.org/officeDocument/2006/relationships/ctrlProp" Target="../ctrlProps/ctrlProp313.xml" /><Relationship Id="rId35" Type="http://schemas.openxmlformats.org/officeDocument/2006/relationships/ctrlProp" Target="../ctrlProps/ctrlProp294.xml" /><Relationship Id="rId32" Type="http://schemas.openxmlformats.org/officeDocument/2006/relationships/ctrlProp" Target="../ctrlProps/ctrlProp291.xml" /><Relationship Id="rId10" Type="http://schemas.openxmlformats.org/officeDocument/2006/relationships/ctrlProp" Target="../ctrlProps/ctrlProp269.xml" /><Relationship Id="rId25" Type="http://schemas.openxmlformats.org/officeDocument/2006/relationships/ctrlProp" Target="../ctrlProps/ctrlProp284.xml" /><Relationship Id="rId39" Type="http://schemas.openxmlformats.org/officeDocument/2006/relationships/ctrlProp" Target="../ctrlProps/ctrlProp298.xml" /><Relationship Id="rId34" Type="http://schemas.openxmlformats.org/officeDocument/2006/relationships/ctrlProp" Target="../ctrlProps/ctrlProp293.xml" /><Relationship Id="rId45" Type="http://schemas.openxmlformats.org/officeDocument/2006/relationships/ctrlProp" Target="../ctrlProps/ctrlProp304.xml" /><Relationship Id="rId24" Type="http://schemas.openxmlformats.org/officeDocument/2006/relationships/ctrlProp" Target="../ctrlProps/ctrlProp283.xml" /><Relationship Id="rId27" Type="http://schemas.openxmlformats.org/officeDocument/2006/relationships/ctrlProp" Target="../ctrlProps/ctrlProp286.xml" /><Relationship Id="rId23" Type="http://schemas.openxmlformats.org/officeDocument/2006/relationships/ctrlProp" Target="../ctrlProps/ctrlProp282.xml" /><Relationship Id="rId48" Type="http://schemas.openxmlformats.org/officeDocument/2006/relationships/ctrlProp" Target="../ctrlProps/ctrlProp307.xml" /><Relationship Id="rId9" Type="http://schemas.openxmlformats.org/officeDocument/2006/relationships/ctrlProp" Target="../ctrlProps/ctrlProp268.xml" /><Relationship Id="rId37" Type="http://schemas.openxmlformats.org/officeDocument/2006/relationships/ctrlProp" Target="../ctrlProps/ctrlProp296.xml" /><Relationship Id="rId52" Type="http://schemas.openxmlformats.org/officeDocument/2006/relationships/ctrlProp" Target="../ctrlProps/ctrlProp311.xml" /><Relationship Id="rId29" Type="http://schemas.openxmlformats.org/officeDocument/2006/relationships/ctrlProp" Target="../ctrlProps/ctrlProp288.xml" /><Relationship Id="rId16" Type="http://schemas.openxmlformats.org/officeDocument/2006/relationships/ctrlProp" Target="../ctrlProps/ctrlProp275.xml" /><Relationship Id="rId21" Type="http://schemas.openxmlformats.org/officeDocument/2006/relationships/ctrlProp" Target="../ctrlProps/ctrlProp280.xml" /><Relationship Id="rId7" Type="http://schemas.openxmlformats.org/officeDocument/2006/relationships/ctrlProp" Target="../ctrlProps/ctrlProp266.xml" /><Relationship Id="rId12" Type="http://schemas.openxmlformats.org/officeDocument/2006/relationships/ctrlProp" Target="../ctrlProps/ctrlProp271.xml" /><Relationship Id="rId36" Type="http://schemas.openxmlformats.org/officeDocument/2006/relationships/ctrlProp" Target="../ctrlProps/ctrlProp295.xml" /><Relationship Id="rId30" Type="http://schemas.openxmlformats.org/officeDocument/2006/relationships/ctrlProp" Target="../ctrlProps/ctrlProp289.xml" /><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drawing" Target="../drawings/drawing11.xml" /><Relationship Id="rId56"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5" Type="http://schemas.openxmlformats.org/officeDocument/2006/relationships/ctrlProp" Target="../ctrlProps/ctrlProp3.xml" /><Relationship Id="rId8" Type="http://schemas.openxmlformats.org/officeDocument/2006/relationships/ctrlProp" Target="../ctrlProps/ctrlProp6.xml" /><Relationship Id="rId9" Type="http://schemas.openxmlformats.org/officeDocument/2006/relationships/ctrlProp" Target="../ctrlProps/ctrlProp7.xml" /><Relationship Id="rId6" Type="http://schemas.openxmlformats.org/officeDocument/2006/relationships/ctrlProp" Target="../ctrlProps/ctrlProp4.xml" /><Relationship Id="rId7" Type="http://schemas.openxmlformats.org/officeDocument/2006/relationships/ctrlProp" Target="../ctrlProps/ctrlProp5.xml" /><Relationship Id="rId4" Type="http://schemas.openxmlformats.org/officeDocument/2006/relationships/ctrlProp" Target="../ctrlProps/ctrlProp2.xml" /><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42" Type="http://schemas.openxmlformats.org/officeDocument/2006/relationships/ctrlProp" Target="../ctrlProps/ctrlProp46.xml" /><Relationship Id="rId19" Type="http://schemas.openxmlformats.org/officeDocument/2006/relationships/ctrlProp" Target="../ctrlProps/ctrlProp23.xml" /><Relationship Id="rId22" Type="http://schemas.openxmlformats.org/officeDocument/2006/relationships/ctrlProp" Target="../ctrlProps/ctrlProp26.xml" /><Relationship Id="rId20" Type="http://schemas.openxmlformats.org/officeDocument/2006/relationships/ctrlProp" Target="../ctrlProps/ctrlProp24.xml" /><Relationship Id="rId40" Type="http://schemas.openxmlformats.org/officeDocument/2006/relationships/ctrlProp" Target="../ctrlProps/ctrlProp44.xml" /><Relationship Id="rId46" Type="http://schemas.openxmlformats.org/officeDocument/2006/relationships/ctrlProp" Target="../ctrlProps/ctrlProp50.xml" /><Relationship Id="rId31" Type="http://schemas.openxmlformats.org/officeDocument/2006/relationships/ctrlProp" Target="../ctrlProps/ctrlProp35.xml" /><Relationship Id="rId28" Type="http://schemas.openxmlformats.org/officeDocument/2006/relationships/ctrlProp" Target="../ctrlProps/ctrlProp32.xml" /><Relationship Id="rId14" Type="http://schemas.openxmlformats.org/officeDocument/2006/relationships/ctrlProp" Target="../ctrlProps/ctrlProp18.xml" /><Relationship Id="rId8" Type="http://schemas.openxmlformats.org/officeDocument/2006/relationships/ctrlProp" Target="../ctrlProps/ctrlProp12.xml" /><Relationship Id="rId6" Type="http://schemas.openxmlformats.org/officeDocument/2006/relationships/ctrlProp" Target="../ctrlProps/ctrlProp10.xml" /><Relationship Id="rId47" Type="http://schemas.openxmlformats.org/officeDocument/2006/relationships/ctrlProp" Target="../ctrlProps/ctrlProp51.xml" /><Relationship Id="rId41" Type="http://schemas.openxmlformats.org/officeDocument/2006/relationships/ctrlProp" Target="../ctrlProps/ctrlProp45.xml" /><Relationship Id="rId4" Type="http://schemas.openxmlformats.org/officeDocument/2006/relationships/ctrlProp" Target="../ctrlProps/ctrlProp8.xml" /><Relationship Id="rId5" Type="http://schemas.openxmlformats.org/officeDocument/2006/relationships/ctrlProp" Target="../ctrlProps/ctrlProp9.xml" /><Relationship Id="rId38" Type="http://schemas.openxmlformats.org/officeDocument/2006/relationships/ctrlProp" Target="../ctrlProps/ctrlProp42.xml" /><Relationship Id="rId26" Type="http://schemas.openxmlformats.org/officeDocument/2006/relationships/ctrlProp" Target="../ctrlProps/ctrlProp30.xml" /><Relationship Id="rId15" Type="http://schemas.openxmlformats.org/officeDocument/2006/relationships/ctrlProp" Target="../ctrlProps/ctrlProp19.xml" /><Relationship Id="rId17" Type="http://schemas.openxmlformats.org/officeDocument/2006/relationships/ctrlProp" Target="../ctrlProps/ctrlProp21.xml" /><Relationship Id="rId18" Type="http://schemas.openxmlformats.org/officeDocument/2006/relationships/ctrlProp" Target="../ctrlProps/ctrlProp22.xml" /><Relationship Id="rId33" Type="http://schemas.openxmlformats.org/officeDocument/2006/relationships/ctrlProp" Target="../ctrlProps/ctrlProp37.xml" /><Relationship Id="rId44" Type="http://schemas.openxmlformats.org/officeDocument/2006/relationships/ctrlProp" Target="../ctrlProps/ctrlProp48.xml" /><Relationship Id="rId43" Type="http://schemas.openxmlformats.org/officeDocument/2006/relationships/ctrlProp" Target="../ctrlProps/ctrlProp47.xml" /><Relationship Id="rId10" Type="http://schemas.openxmlformats.org/officeDocument/2006/relationships/ctrlProp" Target="../ctrlProps/ctrlProp14.xml" /><Relationship Id="rId11" Type="http://schemas.openxmlformats.org/officeDocument/2006/relationships/ctrlProp" Target="../ctrlProps/ctrlProp15.xml" /><Relationship Id="rId13" Type="http://schemas.openxmlformats.org/officeDocument/2006/relationships/ctrlProp" Target="../ctrlProps/ctrlProp17.xml" /><Relationship Id="rId7" Type="http://schemas.openxmlformats.org/officeDocument/2006/relationships/ctrlProp" Target="../ctrlProps/ctrlProp11.xml" /><Relationship Id="rId35" Type="http://schemas.openxmlformats.org/officeDocument/2006/relationships/ctrlProp" Target="../ctrlProps/ctrlProp39.xml" /><Relationship Id="rId25" Type="http://schemas.openxmlformats.org/officeDocument/2006/relationships/ctrlProp" Target="../ctrlProps/ctrlProp29.xml" /><Relationship Id="rId39" Type="http://schemas.openxmlformats.org/officeDocument/2006/relationships/ctrlProp" Target="../ctrlProps/ctrlProp43.xml" /><Relationship Id="rId34" Type="http://schemas.openxmlformats.org/officeDocument/2006/relationships/ctrlProp" Target="../ctrlProps/ctrlProp38.xml" /><Relationship Id="rId45" Type="http://schemas.openxmlformats.org/officeDocument/2006/relationships/ctrlProp" Target="../ctrlProps/ctrlProp49.xml" /><Relationship Id="rId24" Type="http://schemas.openxmlformats.org/officeDocument/2006/relationships/ctrlProp" Target="../ctrlProps/ctrlProp28.xml" /><Relationship Id="rId27" Type="http://schemas.openxmlformats.org/officeDocument/2006/relationships/ctrlProp" Target="../ctrlProps/ctrlProp31.xml" /><Relationship Id="rId23" Type="http://schemas.openxmlformats.org/officeDocument/2006/relationships/ctrlProp" Target="../ctrlProps/ctrlProp27.xml" /><Relationship Id="rId9" Type="http://schemas.openxmlformats.org/officeDocument/2006/relationships/ctrlProp" Target="../ctrlProps/ctrlProp13.xml" /><Relationship Id="rId37" Type="http://schemas.openxmlformats.org/officeDocument/2006/relationships/ctrlProp" Target="../ctrlProps/ctrlProp41.xml" /><Relationship Id="rId29" Type="http://schemas.openxmlformats.org/officeDocument/2006/relationships/ctrlProp" Target="../ctrlProps/ctrlProp33.xml" /><Relationship Id="rId16" Type="http://schemas.openxmlformats.org/officeDocument/2006/relationships/ctrlProp" Target="../ctrlProps/ctrlProp20.xml" /><Relationship Id="rId21" Type="http://schemas.openxmlformats.org/officeDocument/2006/relationships/ctrlProp" Target="../ctrlProps/ctrlProp25.xml" /><Relationship Id="rId32" Type="http://schemas.openxmlformats.org/officeDocument/2006/relationships/ctrlProp" Target="../ctrlProps/ctrlProp36.xml" /><Relationship Id="rId12" Type="http://schemas.openxmlformats.org/officeDocument/2006/relationships/ctrlProp" Target="../ctrlProps/ctrlProp16.xml" /><Relationship Id="rId36" Type="http://schemas.openxmlformats.org/officeDocument/2006/relationships/ctrlProp" Target="../ctrlProps/ctrlProp40.xml" /><Relationship Id="rId30" Type="http://schemas.openxmlformats.org/officeDocument/2006/relationships/ctrlProp" Target="../ctrlProps/ctrlProp34.xml" /><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9" Type="http://schemas.openxmlformats.org/officeDocument/2006/relationships/ctrlProp" Target="../ctrlProps/ctrlProp67.xml" /><Relationship Id="rId22" Type="http://schemas.openxmlformats.org/officeDocument/2006/relationships/ctrlProp" Target="../ctrlProps/ctrlProp70.xml" /><Relationship Id="rId20" Type="http://schemas.openxmlformats.org/officeDocument/2006/relationships/ctrlProp" Target="../ctrlProps/ctrlProp68.xml" /><Relationship Id="rId4" Type="http://schemas.openxmlformats.org/officeDocument/2006/relationships/ctrlProp" Target="../ctrlProps/ctrlProp52.xml" /><Relationship Id="rId14" Type="http://schemas.openxmlformats.org/officeDocument/2006/relationships/ctrlProp" Target="../ctrlProps/ctrlProp62.xml" /><Relationship Id="rId15" Type="http://schemas.openxmlformats.org/officeDocument/2006/relationships/ctrlProp" Target="../ctrlProps/ctrlProp63.xml" /><Relationship Id="rId6" Type="http://schemas.openxmlformats.org/officeDocument/2006/relationships/ctrlProp" Target="../ctrlProps/ctrlProp54.xml" /><Relationship Id="rId13" Type="http://schemas.openxmlformats.org/officeDocument/2006/relationships/ctrlProp" Target="../ctrlProps/ctrlProp61.xml" /><Relationship Id="rId24" Type="http://schemas.openxmlformats.org/officeDocument/2006/relationships/ctrlProp" Target="../ctrlProps/ctrlProp72.xml" /><Relationship Id="rId29" Type="http://schemas.openxmlformats.org/officeDocument/2006/relationships/ctrlProp" Target="../ctrlProps/ctrlProp77.xml" /><Relationship Id="rId23" Type="http://schemas.openxmlformats.org/officeDocument/2006/relationships/ctrlProp" Target="../ctrlProps/ctrlProp71.xml" /><Relationship Id="rId28" Type="http://schemas.openxmlformats.org/officeDocument/2006/relationships/ctrlProp" Target="../ctrlProps/ctrlProp76.xml" /><Relationship Id="rId17" Type="http://schemas.openxmlformats.org/officeDocument/2006/relationships/ctrlProp" Target="../ctrlProps/ctrlProp65.xml" /><Relationship Id="rId18" Type="http://schemas.openxmlformats.org/officeDocument/2006/relationships/ctrlProp" Target="../ctrlProps/ctrlProp66.xml" /><Relationship Id="rId10" Type="http://schemas.openxmlformats.org/officeDocument/2006/relationships/ctrlProp" Target="../ctrlProps/ctrlProp58.xml" /><Relationship Id="rId11" Type="http://schemas.openxmlformats.org/officeDocument/2006/relationships/ctrlProp" Target="../ctrlProps/ctrlProp59.xml" /><Relationship Id="rId5" Type="http://schemas.openxmlformats.org/officeDocument/2006/relationships/ctrlProp" Target="../ctrlProps/ctrlProp53.xml" /><Relationship Id="rId7" Type="http://schemas.openxmlformats.org/officeDocument/2006/relationships/ctrlProp" Target="../ctrlProps/ctrlProp55.xml" /><Relationship Id="rId25" Type="http://schemas.openxmlformats.org/officeDocument/2006/relationships/ctrlProp" Target="../ctrlProps/ctrlProp73.xml" /><Relationship Id="rId8" Type="http://schemas.openxmlformats.org/officeDocument/2006/relationships/ctrlProp" Target="../ctrlProps/ctrlProp56.xml" /><Relationship Id="rId26" Type="http://schemas.openxmlformats.org/officeDocument/2006/relationships/ctrlProp" Target="../ctrlProps/ctrlProp74.xml" /><Relationship Id="rId9" Type="http://schemas.openxmlformats.org/officeDocument/2006/relationships/ctrlProp" Target="../ctrlProps/ctrlProp57.xml" /><Relationship Id="rId16" Type="http://schemas.openxmlformats.org/officeDocument/2006/relationships/ctrlProp" Target="../ctrlProps/ctrlProp64.xml" /><Relationship Id="rId21" Type="http://schemas.openxmlformats.org/officeDocument/2006/relationships/ctrlProp" Target="../ctrlProps/ctrlProp69.xml" /><Relationship Id="rId12" Type="http://schemas.openxmlformats.org/officeDocument/2006/relationships/ctrlProp" Target="../ctrlProps/ctrlProp60.xml" /><Relationship Id="rId27" Type="http://schemas.openxmlformats.org/officeDocument/2006/relationships/ctrlProp" Target="../ctrlProps/ctrlProp75.xml" /><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3.xml" /><Relationship Id="rId30"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9" Type="http://schemas.openxmlformats.org/officeDocument/2006/relationships/ctrlProp" Target="../ctrlProps/ctrlProp93.xml" /><Relationship Id="rId22" Type="http://schemas.openxmlformats.org/officeDocument/2006/relationships/ctrlProp" Target="../ctrlProps/ctrlProp96.xml" /><Relationship Id="rId20" Type="http://schemas.openxmlformats.org/officeDocument/2006/relationships/ctrlProp" Target="../ctrlProps/ctrlProp94.xml" /><Relationship Id="rId4" Type="http://schemas.openxmlformats.org/officeDocument/2006/relationships/ctrlProp" Target="../ctrlProps/ctrlProp78.xml" /><Relationship Id="rId14" Type="http://schemas.openxmlformats.org/officeDocument/2006/relationships/ctrlProp" Target="../ctrlProps/ctrlProp88.xml" /><Relationship Id="rId15" Type="http://schemas.openxmlformats.org/officeDocument/2006/relationships/ctrlProp" Target="../ctrlProps/ctrlProp89.xml" /><Relationship Id="rId6" Type="http://schemas.openxmlformats.org/officeDocument/2006/relationships/ctrlProp" Target="../ctrlProps/ctrlProp80.xml" /><Relationship Id="rId13" Type="http://schemas.openxmlformats.org/officeDocument/2006/relationships/ctrlProp" Target="../ctrlProps/ctrlProp87.xml" /><Relationship Id="rId24" Type="http://schemas.openxmlformats.org/officeDocument/2006/relationships/ctrlProp" Target="../ctrlProps/ctrlProp98.xml" /><Relationship Id="rId29" Type="http://schemas.openxmlformats.org/officeDocument/2006/relationships/ctrlProp" Target="../ctrlProps/ctrlProp103.xml" /><Relationship Id="rId23" Type="http://schemas.openxmlformats.org/officeDocument/2006/relationships/ctrlProp" Target="../ctrlProps/ctrlProp97.xml" /><Relationship Id="rId28" Type="http://schemas.openxmlformats.org/officeDocument/2006/relationships/ctrlProp" Target="../ctrlProps/ctrlProp102.xml" /><Relationship Id="rId17" Type="http://schemas.openxmlformats.org/officeDocument/2006/relationships/ctrlProp" Target="../ctrlProps/ctrlProp91.xml" /><Relationship Id="rId18" Type="http://schemas.openxmlformats.org/officeDocument/2006/relationships/ctrlProp" Target="../ctrlProps/ctrlProp92.xml" /><Relationship Id="rId10" Type="http://schemas.openxmlformats.org/officeDocument/2006/relationships/ctrlProp" Target="../ctrlProps/ctrlProp84.xml" /><Relationship Id="rId11" Type="http://schemas.openxmlformats.org/officeDocument/2006/relationships/ctrlProp" Target="../ctrlProps/ctrlProp85.xml" /><Relationship Id="rId5" Type="http://schemas.openxmlformats.org/officeDocument/2006/relationships/ctrlProp" Target="../ctrlProps/ctrlProp79.xml" /><Relationship Id="rId7" Type="http://schemas.openxmlformats.org/officeDocument/2006/relationships/ctrlProp" Target="../ctrlProps/ctrlProp81.xml" /><Relationship Id="rId25" Type="http://schemas.openxmlformats.org/officeDocument/2006/relationships/ctrlProp" Target="../ctrlProps/ctrlProp99.xml" /><Relationship Id="rId8" Type="http://schemas.openxmlformats.org/officeDocument/2006/relationships/ctrlProp" Target="../ctrlProps/ctrlProp82.xml" /><Relationship Id="rId26" Type="http://schemas.openxmlformats.org/officeDocument/2006/relationships/ctrlProp" Target="../ctrlProps/ctrlProp100.xml" /><Relationship Id="rId9" Type="http://schemas.openxmlformats.org/officeDocument/2006/relationships/ctrlProp" Target="../ctrlProps/ctrlProp83.xml" /><Relationship Id="rId16" Type="http://schemas.openxmlformats.org/officeDocument/2006/relationships/ctrlProp" Target="../ctrlProps/ctrlProp90.xml" /><Relationship Id="rId21" Type="http://schemas.openxmlformats.org/officeDocument/2006/relationships/ctrlProp" Target="../ctrlProps/ctrlProp95.xml" /><Relationship Id="rId12" Type="http://schemas.openxmlformats.org/officeDocument/2006/relationships/ctrlProp" Target="../ctrlProps/ctrlProp86.xml" /><Relationship Id="rId27" Type="http://schemas.openxmlformats.org/officeDocument/2006/relationships/ctrlProp" Target="../ctrlProps/ctrlProp101.xml" /><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4.xml" /><Relationship Id="rId30"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9" Type="http://schemas.openxmlformats.org/officeDocument/2006/relationships/ctrlProp" Target="../ctrlProps/ctrlProp119.xml" /><Relationship Id="rId22" Type="http://schemas.openxmlformats.org/officeDocument/2006/relationships/ctrlProp" Target="../ctrlProps/ctrlProp122.xml" /><Relationship Id="rId20" Type="http://schemas.openxmlformats.org/officeDocument/2006/relationships/ctrlProp" Target="../ctrlProps/ctrlProp120.xml" /><Relationship Id="rId8" Type="http://schemas.openxmlformats.org/officeDocument/2006/relationships/ctrlProp" Target="../ctrlProps/ctrlProp108.xml" /><Relationship Id="rId31" Type="http://schemas.openxmlformats.org/officeDocument/2006/relationships/ctrlProp" Target="../ctrlProps/ctrlProp131.xml" /><Relationship Id="rId14" Type="http://schemas.openxmlformats.org/officeDocument/2006/relationships/ctrlProp" Target="../ctrlProps/ctrlProp114.xml" /><Relationship Id="rId15" Type="http://schemas.openxmlformats.org/officeDocument/2006/relationships/ctrlProp" Target="../ctrlProps/ctrlProp115.xml" /><Relationship Id="rId6" Type="http://schemas.openxmlformats.org/officeDocument/2006/relationships/ctrlProp" Target="../ctrlProps/ctrlProp106.xml" /><Relationship Id="rId13" Type="http://schemas.openxmlformats.org/officeDocument/2006/relationships/ctrlProp" Target="../ctrlProps/ctrlProp113.xml" /><Relationship Id="rId24" Type="http://schemas.openxmlformats.org/officeDocument/2006/relationships/ctrlProp" Target="../ctrlProps/ctrlProp124.xml" /><Relationship Id="rId4" Type="http://schemas.openxmlformats.org/officeDocument/2006/relationships/ctrlProp" Target="../ctrlProps/ctrlProp104.xml" /><Relationship Id="rId29" Type="http://schemas.openxmlformats.org/officeDocument/2006/relationships/ctrlProp" Target="../ctrlProps/ctrlProp129.xml" /><Relationship Id="rId23" Type="http://schemas.openxmlformats.org/officeDocument/2006/relationships/ctrlProp" Target="../ctrlProps/ctrlProp123.xml" /><Relationship Id="rId28" Type="http://schemas.openxmlformats.org/officeDocument/2006/relationships/ctrlProp" Target="../ctrlProps/ctrlProp128.xml" /><Relationship Id="rId17" Type="http://schemas.openxmlformats.org/officeDocument/2006/relationships/ctrlProp" Target="../ctrlProps/ctrlProp117.xml" /><Relationship Id="rId18" Type="http://schemas.openxmlformats.org/officeDocument/2006/relationships/ctrlProp" Target="../ctrlProps/ctrlProp118.xml" /><Relationship Id="rId10" Type="http://schemas.openxmlformats.org/officeDocument/2006/relationships/ctrlProp" Target="../ctrlProps/ctrlProp110.xml" /><Relationship Id="rId11" Type="http://schemas.openxmlformats.org/officeDocument/2006/relationships/ctrlProp" Target="../ctrlProps/ctrlProp111.xml" /><Relationship Id="rId5" Type="http://schemas.openxmlformats.org/officeDocument/2006/relationships/ctrlProp" Target="../ctrlProps/ctrlProp105.xml" /><Relationship Id="rId7" Type="http://schemas.openxmlformats.org/officeDocument/2006/relationships/ctrlProp" Target="../ctrlProps/ctrlProp107.xml" /><Relationship Id="rId25" Type="http://schemas.openxmlformats.org/officeDocument/2006/relationships/ctrlProp" Target="../ctrlProps/ctrlProp125.xml" /><Relationship Id="rId26" Type="http://schemas.openxmlformats.org/officeDocument/2006/relationships/ctrlProp" Target="../ctrlProps/ctrlProp126.xml" /><Relationship Id="rId9" Type="http://schemas.openxmlformats.org/officeDocument/2006/relationships/ctrlProp" Target="../ctrlProps/ctrlProp109.xml" /><Relationship Id="rId16" Type="http://schemas.openxmlformats.org/officeDocument/2006/relationships/ctrlProp" Target="../ctrlProps/ctrlProp116.xml" /><Relationship Id="rId21" Type="http://schemas.openxmlformats.org/officeDocument/2006/relationships/ctrlProp" Target="../ctrlProps/ctrlProp121.xml" /><Relationship Id="rId32" Type="http://schemas.openxmlformats.org/officeDocument/2006/relationships/ctrlProp" Target="../ctrlProps/ctrlProp132.xml" /><Relationship Id="rId12" Type="http://schemas.openxmlformats.org/officeDocument/2006/relationships/ctrlProp" Target="../ctrlProps/ctrlProp112.xml" /><Relationship Id="rId27" Type="http://schemas.openxmlformats.org/officeDocument/2006/relationships/ctrlProp" Target="../ctrlProps/ctrlProp127.xml" /><Relationship Id="rId30" Type="http://schemas.openxmlformats.org/officeDocument/2006/relationships/ctrlProp" Target="../ctrlProps/ctrlProp130.xml" /><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5.xml" /><Relationship Id="rId3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9" Type="http://schemas.openxmlformats.org/officeDocument/2006/relationships/ctrlProp" Target="../ctrlProps/ctrlProp148.xml" /><Relationship Id="rId22" Type="http://schemas.openxmlformats.org/officeDocument/2006/relationships/ctrlProp" Target="../ctrlProps/ctrlProp151.xml" /><Relationship Id="rId20" Type="http://schemas.openxmlformats.org/officeDocument/2006/relationships/ctrlProp" Target="../ctrlProps/ctrlProp149.xml" /><Relationship Id="rId4" Type="http://schemas.openxmlformats.org/officeDocument/2006/relationships/ctrlProp" Target="../ctrlProps/ctrlProp133.xml" /><Relationship Id="rId14" Type="http://schemas.openxmlformats.org/officeDocument/2006/relationships/ctrlProp" Target="../ctrlProps/ctrlProp143.xml" /><Relationship Id="rId15" Type="http://schemas.openxmlformats.org/officeDocument/2006/relationships/ctrlProp" Target="../ctrlProps/ctrlProp144.xml" /><Relationship Id="rId6" Type="http://schemas.openxmlformats.org/officeDocument/2006/relationships/ctrlProp" Target="../ctrlProps/ctrlProp135.xml" /><Relationship Id="rId13" Type="http://schemas.openxmlformats.org/officeDocument/2006/relationships/ctrlProp" Target="../ctrlProps/ctrlProp142.xml" /><Relationship Id="rId24" Type="http://schemas.openxmlformats.org/officeDocument/2006/relationships/ctrlProp" Target="../ctrlProps/ctrlProp153.xml" /><Relationship Id="rId29" Type="http://schemas.openxmlformats.org/officeDocument/2006/relationships/ctrlProp" Target="../ctrlProps/ctrlProp158.xml" /><Relationship Id="rId23" Type="http://schemas.openxmlformats.org/officeDocument/2006/relationships/ctrlProp" Target="../ctrlProps/ctrlProp152.xml" /><Relationship Id="rId28" Type="http://schemas.openxmlformats.org/officeDocument/2006/relationships/ctrlProp" Target="../ctrlProps/ctrlProp157.xml" /><Relationship Id="rId17" Type="http://schemas.openxmlformats.org/officeDocument/2006/relationships/ctrlProp" Target="../ctrlProps/ctrlProp146.xml" /><Relationship Id="rId18" Type="http://schemas.openxmlformats.org/officeDocument/2006/relationships/ctrlProp" Target="../ctrlProps/ctrlProp147.xml" /><Relationship Id="rId10" Type="http://schemas.openxmlformats.org/officeDocument/2006/relationships/ctrlProp" Target="../ctrlProps/ctrlProp139.xml" /><Relationship Id="rId11" Type="http://schemas.openxmlformats.org/officeDocument/2006/relationships/ctrlProp" Target="../ctrlProps/ctrlProp140.xml" /><Relationship Id="rId5" Type="http://schemas.openxmlformats.org/officeDocument/2006/relationships/ctrlProp" Target="../ctrlProps/ctrlProp134.xml" /><Relationship Id="rId7" Type="http://schemas.openxmlformats.org/officeDocument/2006/relationships/ctrlProp" Target="../ctrlProps/ctrlProp136.xml" /><Relationship Id="rId25" Type="http://schemas.openxmlformats.org/officeDocument/2006/relationships/ctrlProp" Target="../ctrlProps/ctrlProp154.xml" /><Relationship Id="rId8" Type="http://schemas.openxmlformats.org/officeDocument/2006/relationships/ctrlProp" Target="../ctrlProps/ctrlProp137.xml" /><Relationship Id="rId26" Type="http://schemas.openxmlformats.org/officeDocument/2006/relationships/ctrlProp" Target="../ctrlProps/ctrlProp155.xml" /><Relationship Id="rId9" Type="http://schemas.openxmlformats.org/officeDocument/2006/relationships/ctrlProp" Target="../ctrlProps/ctrlProp138.xml" /><Relationship Id="rId16" Type="http://schemas.openxmlformats.org/officeDocument/2006/relationships/ctrlProp" Target="../ctrlProps/ctrlProp145.xml" /><Relationship Id="rId21" Type="http://schemas.openxmlformats.org/officeDocument/2006/relationships/ctrlProp" Target="../ctrlProps/ctrlProp150.xml" /><Relationship Id="rId12" Type="http://schemas.openxmlformats.org/officeDocument/2006/relationships/ctrlProp" Target="../ctrlProps/ctrlProp141.xml" /><Relationship Id="rId27" Type="http://schemas.openxmlformats.org/officeDocument/2006/relationships/ctrlProp" Target="../ctrlProps/ctrlProp156.xml" /><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6.xml" /><Relationship Id="rId30"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9" Type="http://schemas.openxmlformats.org/officeDocument/2006/relationships/ctrlProp" Target="../ctrlProps/ctrlProp174.xml" /><Relationship Id="rId22" Type="http://schemas.openxmlformats.org/officeDocument/2006/relationships/ctrlProp" Target="../ctrlProps/ctrlProp177.xml" /><Relationship Id="rId20" Type="http://schemas.openxmlformats.org/officeDocument/2006/relationships/ctrlProp" Target="../ctrlProps/ctrlProp175.xml" /><Relationship Id="rId4" Type="http://schemas.openxmlformats.org/officeDocument/2006/relationships/ctrlProp" Target="../ctrlProps/ctrlProp159.xml" /><Relationship Id="rId14" Type="http://schemas.openxmlformats.org/officeDocument/2006/relationships/ctrlProp" Target="../ctrlProps/ctrlProp169.xml" /><Relationship Id="rId15" Type="http://schemas.openxmlformats.org/officeDocument/2006/relationships/ctrlProp" Target="../ctrlProps/ctrlProp170.xml" /><Relationship Id="rId6" Type="http://schemas.openxmlformats.org/officeDocument/2006/relationships/ctrlProp" Target="../ctrlProps/ctrlProp161.xml" /><Relationship Id="rId13" Type="http://schemas.openxmlformats.org/officeDocument/2006/relationships/ctrlProp" Target="../ctrlProps/ctrlProp168.xml" /><Relationship Id="rId24" Type="http://schemas.openxmlformats.org/officeDocument/2006/relationships/ctrlProp" Target="../ctrlProps/ctrlProp179.xml" /><Relationship Id="rId29" Type="http://schemas.openxmlformats.org/officeDocument/2006/relationships/ctrlProp" Target="../ctrlProps/ctrlProp184.xml" /><Relationship Id="rId23" Type="http://schemas.openxmlformats.org/officeDocument/2006/relationships/ctrlProp" Target="../ctrlProps/ctrlProp178.xml" /><Relationship Id="rId28" Type="http://schemas.openxmlformats.org/officeDocument/2006/relationships/ctrlProp" Target="../ctrlProps/ctrlProp183.xml" /><Relationship Id="rId17" Type="http://schemas.openxmlformats.org/officeDocument/2006/relationships/ctrlProp" Target="../ctrlProps/ctrlProp172.xml" /><Relationship Id="rId18" Type="http://schemas.openxmlformats.org/officeDocument/2006/relationships/ctrlProp" Target="../ctrlProps/ctrlProp173.xml" /><Relationship Id="rId10" Type="http://schemas.openxmlformats.org/officeDocument/2006/relationships/ctrlProp" Target="../ctrlProps/ctrlProp165.xml" /><Relationship Id="rId11" Type="http://schemas.openxmlformats.org/officeDocument/2006/relationships/ctrlProp" Target="../ctrlProps/ctrlProp166.xml" /><Relationship Id="rId5" Type="http://schemas.openxmlformats.org/officeDocument/2006/relationships/ctrlProp" Target="../ctrlProps/ctrlProp160.xml" /><Relationship Id="rId7" Type="http://schemas.openxmlformats.org/officeDocument/2006/relationships/ctrlProp" Target="../ctrlProps/ctrlProp162.xml" /><Relationship Id="rId25" Type="http://schemas.openxmlformats.org/officeDocument/2006/relationships/ctrlProp" Target="../ctrlProps/ctrlProp180.xml" /><Relationship Id="rId8" Type="http://schemas.openxmlformats.org/officeDocument/2006/relationships/ctrlProp" Target="../ctrlProps/ctrlProp163.xml" /><Relationship Id="rId26" Type="http://schemas.openxmlformats.org/officeDocument/2006/relationships/ctrlProp" Target="../ctrlProps/ctrlProp181.xml" /><Relationship Id="rId9" Type="http://schemas.openxmlformats.org/officeDocument/2006/relationships/ctrlProp" Target="../ctrlProps/ctrlProp164.xml" /><Relationship Id="rId16" Type="http://schemas.openxmlformats.org/officeDocument/2006/relationships/ctrlProp" Target="../ctrlProps/ctrlProp171.xml" /><Relationship Id="rId21" Type="http://schemas.openxmlformats.org/officeDocument/2006/relationships/ctrlProp" Target="../ctrlProps/ctrlProp176.xml" /><Relationship Id="rId12" Type="http://schemas.openxmlformats.org/officeDocument/2006/relationships/ctrlProp" Target="../ctrlProps/ctrlProp167.xml" /><Relationship Id="rId27" Type="http://schemas.openxmlformats.org/officeDocument/2006/relationships/ctrlProp" Target="../ctrlProps/ctrlProp182.xml" /><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7.xml" /><Relationship Id="rId30"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9" Type="http://schemas.openxmlformats.org/officeDocument/2006/relationships/ctrlProp" Target="../ctrlProps/ctrlProp200.xml" /><Relationship Id="rId22" Type="http://schemas.openxmlformats.org/officeDocument/2006/relationships/ctrlProp" Target="../ctrlProps/ctrlProp203.xml" /><Relationship Id="rId20" Type="http://schemas.openxmlformats.org/officeDocument/2006/relationships/ctrlProp" Target="../ctrlProps/ctrlProp201.xml" /><Relationship Id="rId4" Type="http://schemas.openxmlformats.org/officeDocument/2006/relationships/ctrlProp" Target="../ctrlProps/ctrlProp185.xml" /><Relationship Id="rId14" Type="http://schemas.openxmlformats.org/officeDocument/2006/relationships/ctrlProp" Target="../ctrlProps/ctrlProp195.xml" /><Relationship Id="rId15" Type="http://schemas.openxmlformats.org/officeDocument/2006/relationships/ctrlProp" Target="../ctrlProps/ctrlProp196.xml" /><Relationship Id="rId6" Type="http://schemas.openxmlformats.org/officeDocument/2006/relationships/ctrlProp" Target="../ctrlProps/ctrlProp187.xml" /><Relationship Id="rId13" Type="http://schemas.openxmlformats.org/officeDocument/2006/relationships/ctrlProp" Target="../ctrlProps/ctrlProp194.xml" /><Relationship Id="rId24" Type="http://schemas.openxmlformats.org/officeDocument/2006/relationships/ctrlProp" Target="../ctrlProps/ctrlProp205.xml" /><Relationship Id="rId29" Type="http://schemas.openxmlformats.org/officeDocument/2006/relationships/ctrlProp" Target="../ctrlProps/ctrlProp210.xml" /><Relationship Id="rId23" Type="http://schemas.openxmlformats.org/officeDocument/2006/relationships/ctrlProp" Target="../ctrlProps/ctrlProp204.xml" /><Relationship Id="rId28" Type="http://schemas.openxmlformats.org/officeDocument/2006/relationships/ctrlProp" Target="../ctrlProps/ctrlProp209.xml" /><Relationship Id="rId17" Type="http://schemas.openxmlformats.org/officeDocument/2006/relationships/ctrlProp" Target="../ctrlProps/ctrlProp198.xml" /><Relationship Id="rId18" Type="http://schemas.openxmlformats.org/officeDocument/2006/relationships/ctrlProp" Target="../ctrlProps/ctrlProp199.xml" /><Relationship Id="rId10" Type="http://schemas.openxmlformats.org/officeDocument/2006/relationships/ctrlProp" Target="../ctrlProps/ctrlProp191.xml" /><Relationship Id="rId11" Type="http://schemas.openxmlformats.org/officeDocument/2006/relationships/ctrlProp" Target="../ctrlProps/ctrlProp192.xml" /><Relationship Id="rId5" Type="http://schemas.openxmlformats.org/officeDocument/2006/relationships/ctrlProp" Target="../ctrlProps/ctrlProp186.xml" /><Relationship Id="rId7" Type="http://schemas.openxmlformats.org/officeDocument/2006/relationships/ctrlProp" Target="../ctrlProps/ctrlProp188.xml" /><Relationship Id="rId25" Type="http://schemas.openxmlformats.org/officeDocument/2006/relationships/ctrlProp" Target="../ctrlProps/ctrlProp206.xml" /><Relationship Id="rId8" Type="http://schemas.openxmlformats.org/officeDocument/2006/relationships/ctrlProp" Target="../ctrlProps/ctrlProp189.xml" /><Relationship Id="rId26" Type="http://schemas.openxmlformats.org/officeDocument/2006/relationships/ctrlProp" Target="../ctrlProps/ctrlProp207.xml" /><Relationship Id="rId9" Type="http://schemas.openxmlformats.org/officeDocument/2006/relationships/ctrlProp" Target="../ctrlProps/ctrlProp190.xml" /><Relationship Id="rId16" Type="http://schemas.openxmlformats.org/officeDocument/2006/relationships/ctrlProp" Target="../ctrlProps/ctrlProp197.xml" /><Relationship Id="rId21" Type="http://schemas.openxmlformats.org/officeDocument/2006/relationships/ctrlProp" Target="../ctrlProps/ctrlProp202.xml" /><Relationship Id="rId12" Type="http://schemas.openxmlformats.org/officeDocument/2006/relationships/ctrlProp" Target="../ctrlProps/ctrlProp193.xml" /><Relationship Id="rId27" Type="http://schemas.openxmlformats.org/officeDocument/2006/relationships/ctrlProp" Target="../ctrlProps/ctrlProp208.xml" /><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8.xml" /><Relationship Id="rId30"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33"/>
  <sheetViews>
    <sheetView tabSelected="1" zoomScale="80" zoomScaleNormal="80" workbookViewId="0" topLeftCell="A1">
      <selection activeCell="A1" sqref="A1:K1"/>
    </sheetView>
  </sheetViews>
  <sheetFormatPr defaultColWidth="9.140625" defaultRowHeight="15"/>
  <cols>
    <col min="1" max="1" width="18.8515625" style="0" customWidth="1"/>
    <col min="2" max="2" width="9.140625" style="0" customWidth="1"/>
    <col min="10" max="10" width="15.28125" style="0" customWidth="1"/>
    <col min="11" max="11" width="13.57421875" style="0" customWidth="1"/>
  </cols>
  <sheetData>
    <row r="1" spans="1:11" ht="31.5">
      <c r="A1" s="365" t="s">
        <v>317</v>
      </c>
      <c r="B1" s="365"/>
      <c r="C1" s="365"/>
      <c r="D1" s="365"/>
      <c r="E1" s="365"/>
      <c r="F1" s="365"/>
      <c r="G1" s="365"/>
      <c r="H1" s="365"/>
      <c r="I1" s="365"/>
      <c r="J1" s="365"/>
      <c r="K1" s="365"/>
    </row>
    <row r="2" spans="1:11" ht="21">
      <c r="A2" s="366" t="s">
        <v>63</v>
      </c>
      <c r="B2" s="366"/>
      <c r="C2" s="366"/>
      <c r="D2" s="366"/>
      <c r="E2" s="366"/>
      <c r="F2" s="366"/>
      <c r="G2" s="366"/>
      <c r="H2" s="366"/>
      <c r="I2" s="366"/>
      <c r="J2" s="366"/>
      <c r="K2" s="366"/>
    </row>
    <row r="3" spans="1:11" s="46" customFormat="1" ht="235.5" customHeight="1">
      <c r="A3" s="367" t="s">
        <v>106</v>
      </c>
      <c r="B3" s="368"/>
      <c r="C3" s="368"/>
      <c r="D3" s="368"/>
      <c r="E3" s="368"/>
      <c r="F3" s="368"/>
      <c r="G3" s="368"/>
      <c r="H3" s="368"/>
      <c r="I3" s="368"/>
      <c r="J3" s="368"/>
      <c r="K3" s="369"/>
    </row>
    <row r="4" spans="1:11" s="46" customFormat="1" ht="195" customHeight="1">
      <c r="A4" s="372"/>
      <c r="B4" s="373"/>
      <c r="C4" s="373"/>
      <c r="D4" s="373"/>
      <c r="E4" s="373"/>
      <c r="F4" s="70"/>
      <c r="G4" s="370" t="s">
        <v>110</v>
      </c>
      <c r="H4" s="370"/>
      <c r="I4" s="370"/>
      <c r="J4" s="370"/>
      <c r="K4" s="371"/>
    </row>
    <row r="5" spans="1:11" ht="15">
      <c r="A5" s="383" t="s">
        <v>1</v>
      </c>
      <c r="B5" s="383"/>
      <c r="C5" s="383"/>
      <c r="D5" s="383"/>
      <c r="E5" s="383"/>
      <c r="F5" s="364"/>
      <c r="G5" s="364"/>
      <c r="H5" s="364"/>
      <c r="I5" s="364"/>
      <c r="J5" s="364"/>
      <c r="K5" s="364"/>
    </row>
    <row r="6" spans="1:12" ht="37.5" customHeight="1">
      <c r="A6" s="361" t="s">
        <v>2</v>
      </c>
      <c r="B6" s="361"/>
      <c r="C6" s="361"/>
      <c r="D6" s="361"/>
      <c r="E6" s="361"/>
      <c r="F6" s="361"/>
      <c r="G6" s="361"/>
      <c r="H6" s="361"/>
      <c r="I6" s="361"/>
      <c r="J6" s="361"/>
      <c r="K6" s="361"/>
      <c r="L6" s="1"/>
    </row>
    <row r="7" spans="1:12" ht="15">
      <c r="A7" s="364" t="s">
        <v>81</v>
      </c>
      <c r="B7" s="364"/>
      <c r="C7" s="364"/>
      <c r="D7" s="364"/>
      <c r="E7" s="364"/>
      <c r="F7" s="364"/>
      <c r="G7" s="364"/>
      <c r="H7" s="364"/>
      <c r="I7" s="364"/>
      <c r="J7" s="364"/>
      <c r="K7" s="364"/>
      <c r="L7" s="1"/>
    </row>
    <row r="8" spans="1:12" ht="217.5" customHeight="1">
      <c r="A8" s="374" t="s">
        <v>319</v>
      </c>
      <c r="B8" s="375"/>
      <c r="C8" s="375"/>
      <c r="D8" s="375"/>
      <c r="E8" s="375"/>
      <c r="F8" s="375"/>
      <c r="G8" s="375"/>
      <c r="H8" s="375"/>
      <c r="I8" s="375"/>
      <c r="J8" s="375"/>
      <c r="K8" s="376"/>
      <c r="L8" s="1"/>
    </row>
    <row r="9" spans="1:12" s="127" customFormat="1" ht="156.75" customHeight="1">
      <c r="A9" s="377"/>
      <c r="B9" s="378"/>
      <c r="C9" s="378"/>
      <c r="D9" s="378"/>
      <c r="E9" s="378"/>
      <c r="F9" s="378"/>
      <c r="G9" s="378"/>
      <c r="H9" s="378"/>
      <c r="I9" s="378"/>
      <c r="J9" s="378"/>
      <c r="K9" s="379"/>
      <c r="L9" s="1"/>
    </row>
    <row r="10" spans="1:11" ht="15">
      <c r="A10" s="364" t="s">
        <v>99</v>
      </c>
      <c r="B10" s="364"/>
      <c r="C10" s="383"/>
      <c r="D10" s="383"/>
      <c r="E10" s="383"/>
      <c r="F10" s="383"/>
      <c r="G10" s="383"/>
      <c r="H10" s="364"/>
      <c r="I10" s="364"/>
      <c r="J10" s="383"/>
      <c r="K10" s="383"/>
    </row>
    <row r="11" spans="1:11" ht="13.5" customHeight="1">
      <c r="A11" s="7" t="s">
        <v>58</v>
      </c>
      <c r="B11" s="58" t="s">
        <v>57</v>
      </c>
      <c r="C11" s="59"/>
      <c r="D11" s="59"/>
      <c r="E11" s="59"/>
      <c r="F11" s="59"/>
      <c r="G11" s="59"/>
      <c r="H11" s="59"/>
      <c r="I11" s="59"/>
      <c r="J11" s="63" t="s">
        <v>42</v>
      </c>
      <c r="K11" s="62" t="s">
        <v>90</v>
      </c>
    </row>
    <row r="12" spans="1:11" s="127" customFormat="1" ht="24" customHeight="1" hidden="1">
      <c r="A12" s="128" t="s">
        <v>136</v>
      </c>
      <c r="B12" s="380" t="s">
        <v>137</v>
      </c>
      <c r="C12" s="381"/>
      <c r="D12" s="381"/>
      <c r="E12" s="381"/>
      <c r="F12" s="381"/>
      <c r="G12" s="381"/>
      <c r="H12" s="381"/>
      <c r="I12" s="382"/>
      <c r="J12" s="129"/>
      <c r="K12" s="130"/>
    </row>
    <row r="13" spans="1:11" ht="15">
      <c r="A13" s="8">
        <v>1</v>
      </c>
      <c r="B13" s="384" t="s">
        <v>109</v>
      </c>
      <c r="C13" s="385"/>
      <c r="D13" s="385"/>
      <c r="E13" s="385"/>
      <c r="F13" s="385"/>
      <c r="G13" s="385"/>
      <c r="H13" s="385"/>
      <c r="I13" s="385"/>
      <c r="J13" s="60" t="s">
        <v>43</v>
      </c>
      <c r="K13" s="64" t="s">
        <v>91</v>
      </c>
    </row>
    <row r="14" spans="1:18" ht="15" customHeight="1">
      <c r="A14" s="9">
        <v>2</v>
      </c>
      <c r="B14" s="380" t="s">
        <v>140</v>
      </c>
      <c r="C14" s="381"/>
      <c r="D14" s="381"/>
      <c r="E14" s="381"/>
      <c r="F14" s="381"/>
      <c r="G14" s="381"/>
      <c r="H14" s="381"/>
      <c r="I14" s="382"/>
      <c r="J14" s="61" t="s">
        <v>59</v>
      </c>
      <c r="K14" s="65" t="s">
        <v>92</v>
      </c>
      <c r="M14" s="3"/>
      <c r="N14" s="3"/>
      <c r="O14" s="3"/>
      <c r="P14" s="3"/>
      <c r="Q14" s="3"/>
      <c r="R14" s="3"/>
    </row>
    <row r="15" spans="1:11" ht="15" customHeight="1">
      <c r="A15" s="8">
        <v>3</v>
      </c>
      <c r="B15" s="380" t="s">
        <v>107</v>
      </c>
      <c r="C15" s="381"/>
      <c r="D15" s="381"/>
      <c r="E15" s="381"/>
      <c r="F15" s="381"/>
      <c r="G15" s="381"/>
      <c r="H15" s="381"/>
      <c r="I15" s="382"/>
      <c r="J15" s="60" t="s">
        <v>59</v>
      </c>
      <c r="K15" s="64" t="s">
        <v>92</v>
      </c>
    </row>
    <row r="16" spans="1:11" ht="14.25" customHeight="1">
      <c r="A16" s="9">
        <v>4</v>
      </c>
      <c r="B16" s="380" t="s">
        <v>215</v>
      </c>
      <c r="C16" s="381"/>
      <c r="D16" s="381"/>
      <c r="E16" s="381"/>
      <c r="F16" s="381"/>
      <c r="G16" s="381"/>
      <c r="H16" s="381"/>
      <c r="I16" s="382"/>
      <c r="J16" s="61" t="s">
        <v>59</v>
      </c>
      <c r="K16" s="65" t="s">
        <v>93</v>
      </c>
    </row>
    <row r="17" spans="1:11" ht="11.25" customHeight="1" hidden="1">
      <c r="A17" s="9">
        <v>5</v>
      </c>
      <c r="B17" s="380" t="s">
        <v>227</v>
      </c>
      <c r="C17" s="381"/>
      <c r="D17" s="381"/>
      <c r="E17" s="381"/>
      <c r="F17" s="381"/>
      <c r="G17" s="381"/>
      <c r="H17" s="381"/>
      <c r="I17" s="382"/>
      <c r="J17" s="61" t="s">
        <v>60</v>
      </c>
      <c r="K17" s="65" t="s">
        <v>94</v>
      </c>
    </row>
    <row r="18" spans="1:11" ht="15">
      <c r="A18" s="8">
        <v>6</v>
      </c>
      <c r="B18" s="380" t="s">
        <v>108</v>
      </c>
      <c r="C18" s="381"/>
      <c r="D18" s="381"/>
      <c r="E18" s="381"/>
      <c r="F18" s="381"/>
      <c r="G18" s="381"/>
      <c r="H18" s="381"/>
      <c r="I18" s="382"/>
      <c r="J18" s="60" t="s">
        <v>61</v>
      </c>
      <c r="K18" s="64" t="s">
        <v>293</v>
      </c>
    </row>
    <row r="19" spans="1:11" ht="15" customHeight="1" hidden="1">
      <c r="A19" s="9">
        <v>7</v>
      </c>
      <c r="B19" s="380" t="s">
        <v>303</v>
      </c>
      <c r="C19" s="381"/>
      <c r="D19" s="381"/>
      <c r="E19" s="381"/>
      <c r="F19" s="381"/>
      <c r="G19" s="381"/>
      <c r="H19" s="381"/>
      <c r="I19" s="382"/>
      <c r="J19" s="61" t="s">
        <v>61</v>
      </c>
      <c r="K19" s="65" t="s">
        <v>302</v>
      </c>
    </row>
    <row r="20" spans="1:11" ht="15" customHeight="1">
      <c r="A20" s="8">
        <v>8</v>
      </c>
      <c r="B20" s="380" t="s">
        <v>214</v>
      </c>
      <c r="C20" s="381"/>
      <c r="D20" s="381"/>
      <c r="E20" s="381"/>
      <c r="F20" s="381"/>
      <c r="G20" s="381"/>
      <c r="H20" s="381"/>
      <c r="I20" s="382"/>
      <c r="J20" s="60" t="s">
        <v>62</v>
      </c>
      <c r="K20" s="64" t="s">
        <v>213</v>
      </c>
    </row>
    <row r="21" spans="1:11" ht="15" customHeight="1">
      <c r="A21" s="9">
        <v>9</v>
      </c>
      <c r="B21" s="380" t="s">
        <v>138</v>
      </c>
      <c r="C21" s="381"/>
      <c r="D21" s="381"/>
      <c r="E21" s="381"/>
      <c r="F21" s="381"/>
      <c r="G21" s="381"/>
      <c r="H21" s="381"/>
      <c r="I21" s="382"/>
      <c r="J21" s="61" t="s">
        <v>62</v>
      </c>
      <c r="K21" s="65" t="s">
        <v>95</v>
      </c>
    </row>
    <row r="22" spans="1:11" s="127" customFormat="1" ht="15" customHeight="1" hidden="1">
      <c r="A22" s="128">
        <v>10</v>
      </c>
      <c r="B22" s="380" t="s">
        <v>295</v>
      </c>
      <c r="C22" s="381"/>
      <c r="D22" s="381"/>
      <c r="E22" s="381"/>
      <c r="F22" s="381"/>
      <c r="G22" s="381"/>
      <c r="H22" s="381"/>
      <c r="I22" s="382"/>
      <c r="J22" s="129" t="s">
        <v>59</v>
      </c>
      <c r="K22" s="130" t="s">
        <v>297</v>
      </c>
    </row>
    <row r="23" spans="1:11" ht="15">
      <c r="A23" s="9"/>
      <c r="B23" s="380" t="s">
        <v>71</v>
      </c>
      <c r="C23" s="381"/>
      <c r="D23" s="381"/>
      <c r="E23" s="381"/>
      <c r="F23" s="381"/>
      <c r="G23" s="381"/>
      <c r="H23" s="381"/>
      <c r="I23" s="382"/>
      <c r="J23" s="61"/>
      <c r="K23" s="65"/>
    </row>
    <row r="24" spans="1:11" ht="15">
      <c r="A24" s="364" t="s">
        <v>84</v>
      </c>
      <c r="B24" s="364"/>
      <c r="C24" s="364"/>
      <c r="D24" s="364"/>
      <c r="E24" s="364"/>
      <c r="F24" s="364"/>
      <c r="G24" s="364"/>
      <c r="H24" s="364"/>
      <c r="I24" s="364"/>
      <c r="J24" s="364"/>
      <c r="K24" s="364"/>
    </row>
    <row r="25" spans="1:12" ht="159" customHeight="1">
      <c r="A25" s="10" t="s">
        <v>0</v>
      </c>
      <c r="B25" s="361" t="s">
        <v>304</v>
      </c>
      <c r="C25" s="361"/>
      <c r="D25" s="361"/>
      <c r="E25" s="361"/>
      <c r="F25" s="361"/>
      <c r="G25" s="361"/>
      <c r="H25" s="361"/>
      <c r="I25" s="361"/>
      <c r="J25" s="361"/>
      <c r="K25" s="361"/>
      <c r="L25" s="6"/>
    </row>
    <row r="26" spans="1:12" ht="111" customHeight="1">
      <c r="A26" s="11" t="s">
        <v>4</v>
      </c>
      <c r="B26" s="363" t="s">
        <v>318</v>
      </c>
      <c r="C26" s="363"/>
      <c r="D26" s="363"/>
      <c r="E26" s="363"/>
      <c r="F26" s="363"/>
      <c r="G26" s="363"/>
      <c r="H26" s="363"/>
      <c r="I26" s="363"/>
      <c r="J26" s="363"/>
      <c r="K26" s="363"/>
      <c r="L26" s="2"/>
    </row>
    <row r="27" spans="1:12" ht="112.5" customHeight="1">
      <c r="A27" s="10" t="s">
        <v>5</v>
      </c>
      <c r="B27" s="361" t="s">
        <v>316</v>
      </c>
      <c r="C27" s="361"/>
      <c r="D27" s="361"/>
      <c r="E27" s="361"/>
      <c r="F27" s="361"/>
      <c r="G27" s="361"/>
      <c r="H27" s="361"/>
      <c r="I27" s="361"/>
      <c r="J27" s="361"/>
      <c r="K27" s="361"/>
      <c r="L27" s="2"/>
    </row>
    <row r="28" spans="1:12" ht="86.25" customHeight="1">
      <c r="A28" s="11" t="s">
        <v>6</v>
      </c>
      <c r="B28" s="363" t="s">
        <v>236</v>
      </c>
      <c r="C28" s="363"/>
      <c r="D28" s="363"/>
      <c r="E28" s="363"/>
      <c r="F28" s="363"/>
      <c r="G28" s="363"/>
      <c r="H28" s="363"/>
      <c r="I28" s="363"/>
      <c r="J28" s="363"/>
      <c r="K28" s="363"/>
      <c r="L28" s="2"/>
    </row>
    <row r="29" spans="1:12" ht="50.25" customHeight="1">
      <c r="A29" s="10" t="s">
        <v>7</v>
      </c>
      <c r="B29" s="361" t="s">
        <v>97</v>
      </c>
      <c r="C29" s="361"/>
      <c r="D29" s="361"/>
      <c r="E29" s="361"/>
      <c r="F29" s="361"/>
      <c r="G29" s="361"/>
      <c r="H29" s="361"/>
      <c r="I29" s="361"/>
      <c r="J29" s="361"/>
      <c r="K29" s="361"/>
      <c r="L29" s="2"/>
    </row>
    <row r="30" spans="1:12" ht="65.25" customHeight="1">
      <c r="A30" s="11" t="s">
        <v>8</v>
      </c>
      <c r="B30" s="363" t="s">
        <v>143</v>
      </c>
      <c r="C30" s="363"/>
      <c r="D30" s="363"/>
      <c r="E30" s="363"/>
      <c r="F30" s="363"/>
      <c r="G30" s="363"/>
      <c r="H30" s="363"/>
      <c r="I30" s="363"/>
      <c r="J30" s="363"/>
      <c r="K30" s="363"/>
      <c r="L30" s="2"/>
    </row>
    <row r="31" spans="1:12" ht="209.25" customHeight="1">
      <c r="A31" s="252" t="s">
        <v>228</v>
      </c>
      <c r="B31" s="362" t="s">
        <v>312</v>
      </c>
      <c r="C31" s="361"/>
      <c r="D31" s="361"/>
      <c r="E31" s="361"/>
      <c r="F31" s="361"/>
      <c r="G31" s="361"/>
      <c r="H31" s="361"/>
      <c r="I31" s="361"/>
      <c r="J31" s="361"/>
      <c r="K31" s="361"/>
      <c r="L31" s="2"/>
    </row>
    <row r="32" spans="1:12" ht="48.75" customHeight="1">
      <c r="A32" s="11" t="s">
        <v>9</v>
      </c>
      <c r="B32" s="363" t="s">
        <v>98</v>
      </c>
      <c r="C32" s="363"/>
      <c r="D32" s="363"/>
      <c r="E32" s="363"/>
      <c r="F32" s="363"/>
      <c r="G32" s="363"/>
      <c r="H32" s="363"/>
      <c r="I32" s="363"/>
      <c r="J32" s="363"/>
      <c r="K32" s="363"/>
      <c r="L32" s="2"/>
    </row>
    <row r="33" spans="1:12" ht="340.5" customHeight="1">
      <c r="A33" s="10" t="s">
        <v>10</v>
      </c>
      <c r="B33" s="361" t="s">
        <v>320</v>
      </c>
      <c r="C33" s="361"/>
      <c r="D33" s="361"/>
      <c r="E33" s="361"/>
      <c r="F33" s="361"/>
      <c r="G33" s="361"/>
      <c r="H33" s="361"/>
      <c r="I33" s="361"/>
      <c r="J33" s="361"/>
      <c r="K33" s="361"/>
      <c r="L33" s="2"/>
    </row>
    <row r="34" ht="51" customHeight="1"/>
  </sheetData>
  <sheetProtection algorithmName="SHA-512" hashValue="oYpfGsFqUTskA+IH07kezuLPLX2LJkCT2OuFzy0SizQW0qxjNn5dNT6r0s3wJCmuwKFd6U/1sun2N3SfF8BE2A==" saltValue="nl4uwlniORSwpVPv62RBQA==" spinCount="100000" sheet="1" objects="1" scenarios="1"/>
  <mergeCells count="32">
    <mergeCell ref="A8:K9"/>
    <mergeCell ref="B23:I23"/>
    <mergeCell ref="A10:K10"/>
    <mergeCell ref="A5:K5"/>
    <mergeCell ref="B14:I14"/>
    <mergeCell ref="B15:I15"/>
    <mergeCell ref="B17:I17"/>
    <mergeCell ref="B20:I20"/>
    <mergeCell ref="B21:I21"/>
    <mergeCell ref="B18:I18"/>
    <mergeCell ref="B19:I19"/>
    <mergeCell ref="B16:I16"/>
    <mergeCell ref="B12:I12"/>
    <mergeCell ref="B13:I13"/>
    <mergeCell ref="B22:I22"/>
    <mergeCell ref="A1:K1"/>
    <mergeCell ref="A2:K2"/>
    <mergeCell ref="A6:K6"/>
    <mergeCell ref="A3:K3"/>
    <mergeCell ref="A7:K7"/>
    <mergeCell ref="G4:K4"/>
    <mergeCell ref="A4:E4"/>
    <mergeCell ref="B33:K33"/>
    <mergeCell ref="B31:K31"/>
    <mergeCell ref="B32:K32"/>
    <mergeCell ref="B30:K30"/>
    <mergeCell ref="A24:K24"/>
    <mergeCell ref="B29:K29"/>
    <mergeCell ref="B28:K28"/>
    <mergeCell ref="B25:K25"/>
    <mergeCell ref="B26:K26"/>
    <mergeCell ref="B27:K27"/>
  </mergeCells>
  <hyperlinks>
    <hyperlink ref="B13:I13" location="PA1!A1" display="Public safety and community policing"/>
    <hyperlink ref="B14:I14" location="PA2!A1" display="Methamphetamine enforcement"/>
    <hyperlink ref="B15:I15" location="PA3!A1" display="Justice systems, and alcohol and substance abuse"/>
    <hyperlink ref="B16:I16" location="PA4!A1" display="Corrections and correctional alternatives"/>
    <hyperlink ref="B17:I17" location="'PA5'!A1" display="Violence Against Women Tribal Governments Program "/>
    <hyperlink ref="B18:I18" location="'PA6'!A1" display="Children’s Justice Act Partnerships for Indian Communities"/>
    <hyperlink ref="B19:I19" location="'PA7'!A1" display="Comprehensive Tribal Victim Assistance Program "/>
    <hyperlink ref="B23:I23" location="'Budget Summary'!A1" display="Budget Summary"/>
    <hyperlink ref="B21:I21" location="'PA8'!A1" display="Tribal Youth Program"/>
    <hyperlink ref="B20:I20" location="'PA7'!A1" display="Tribal Juvenile Healing To Wellness Courts"/>
    <hyperlink ref="B12:I12" location="Demographics!A1" display="CTAS Demographic Form"/>
    <hyperlink ref="B22:I22" location="'PA10'!A1" display="Addressing Violent Crime in Tribal Communities"/>
  </hyperlinks>
  <printOptions/>
  <pageMargins left="0.7" right="0.7" top="0.75" bottom="0.75" header="0.3" footer="0.3"/>
  <pageSetup horizontalDpi="600" verticalDpi="600" orientation="landscape" r:id="rId3"/>
  <headerFooter differentOddEven="1">
    <oddHeader>&amp;CBudget Sheet Instructions</oddHeader>
    <oddFooter>&amp;C&amp;P</oddFooter>
    <evenHeader>&amp;CBudget Sheet Instructions</evenHeader>
  </headerFooter>
  <rowBreaks count="1" manualBreakCount="1">
    <brk id="9" max="16383" man="1"/>
  </rowBreaks>
  <ignoredErrors>
    <ignoredError sqref="K13:K14 K15:K16 K17 K21" numberStoredAsText="1"/>
  </ignoredErrors>
  <drawing r:id="rId2"/>
  <legacyDrawing r:id="rId1"/>
  <mc:AlternateContent xmlns:mc="http://schemas.openxmlformats.org/markup-compatibility/2006">
    <mc:Choice Requires="x14">
      <controls>
        <mc:AlternateContent>
          <mc:Choice Requires="x14">
            <control xmlns:r="http://schemas.openxmlformats.org/officeDocument/2006/relationships" shapeId="4098" r:id="rId4" name="Button 2">
              <controlPr defaultSize="0" print="0" autoFill="0" autoPict="0" macro="[0]!PrintInstructionsSheet">
                <anchor moveWithCells="1">
                  <from>
                    <xdr:col>9</xdr:col>
                    <xdr:colOff>180975</xdr:colOff>
                    <xdr:row>7</xdr:row>
                    <xdr:rowOff>1171575</xdr:rowOff>
                  </from>
                  <to>
                    <xdr:col>9</xdr:col>
                    <xdr:colOff>723900</xdr:colOff>
                    <xdr:row>7</xdr:row>
                    <xdr:rowOff>1409700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N1322"/>
  <sheetViews>
    <sheetView workbookViewId="0" topLeftCell="A1">
      <selection activeCell="B6" sqref="B6:K6"/>
    </sheetView>
  </sheetViews>
  <sheetFormatPr defaultColWidth="9.140625" defaultRowHeight="15"/>
  <cols>
    <col min="1" max="1" width="24.00390625" style="4" customWidth="1"/>
    <col min="2" max="2" width="22.57421875" style="4" customWidth="1"/>
    <col min="3" max="3" width="9.421875" style="4" customWidth="1"/>
    <col min="4" max="4" width="10.57421875" style="4" customWidth="1"/>
    <col min="5" max="5" width="7.00390625" style="4" customWidth="1"/>
    <col min="6" max="6" width="9.00390625" style="4" customWidth="1"/>
    <col min="7" max="7" width="8.28125" style="4" customWidth="1"/>
    <col min="8" max="8" width="5.7109375" style="4" customWidth="1"/>
    <col min="9" max="9" width="11.421875" style="4" customWidth="1"/>
    <col min="10" max="10" width="12.28125" style="4" customWidth="1"/>
    <col min="11" max="11" width="11.28125" style="4" customWidth="1"/>
    <col min="12" max="16384" width="9.140625" style="4" customWidth="1"/>
  </cols>
  <sheetData>
    <row r="1" spans="1:14" ht="69.75" customHeight="1">
      <c r="A1" s="671" t="str">
        <f>'Budget Sheet Instructions'!B20</f>
        <v>Tribal Juvenile Healing To Wellness Courts</v>
      </c>
      <c r="B1" s="672"/>
      <c r="C1" s="672"/>
      <c r="D1" s="672"/>
      <c r="E1" s="672"/>
      <c r="F1" s="672"/>
      <c r="G1" s="13"/>
      <c r="H1" s="669" t="s">
        <v>102</v>
      </c>
      <c r="I1" s="669"/>
      <c r="J1" s="669"/>
      <c r="K1" s="670"/>
      <c r="L1" s="14"/>
      <c r="M1" s="14"/>
      <c r="N1" s="14"/>
    </row>
    <row r="2" spans="1:14" ht="15" customHeight="1">
      <c r="A2" s="678" t="s">
        <v>42</v>
      </c>
      <c r="B2" s="673"/>
      <c r="C2" s="673"/>
      <c r="D2" s="673"/>
      <c r="E2" s="673"/>
      <c r="F2" s="673"/>
      <c r="G2" s="74"/>
      <c r="H2" s="74"/>
      <c r="I2" s="67" t="str">
        <f>'Budget Sheet Instructions'!J20</f>
        <v>OJJDP</v>
      </c>
      <c r="J2" s="66" t="str">
        <f>'Budget Sheet Instructions'!K20</f>
        <v>16.585</v>
      </c>
      <c r="K2" s="15"/>
      <c r="L2" s="14"/>
      <c r="M2" s="14"/>
      <c r="N2" s="14"/>
    </row>
    <row r="3" spans="1:14" ht="15" customHeight="1">
      <c r="A3" s="717"/>
      <c r="B3" s="674"/>
      <c r="C3" s="674"/>
      <c r="D3" s="674"/>
      <c r="E3" s="674"/>
      <c r="F3" s="674"/>
      <c r="G3" s="75"/>
      <c r="H3" s="75"/>
      <c r="I3" s="75"/>
      <c r="J3" s="75"/>
      <c r="K3" s="16"/>
      <c r="L3" s="17"/>
      <c r="M3" s="14"/>
      <c r="N3" s="14"/>
    </row>
    <row r="4" spans="1:14" ht="15" customHeight="1">
      <c r="A4" s="28" t="s">
        <v>78</v>
      </c>
      <c r="B4" s="26"/>
      <c r="C4" s="26"/>
      <c r="D4" s="26"/>
      <c r="E4" s="26"/>
      <c r="F4" s="26"/>
      <c r="G4" s="26"/>
      <c r="H4" s="26"/>
      <c r="I4" s="26"/>
      <c r="J4" s="26"/>
      <c r="K4" s="27"/>
      <c r="L4" s="17"/>
      <c r="M4" s="14"/>
      <c r="N4" s="14"/>
    </row>
    <row r="5" spans="1:14" s="127" customFormat="1" ht="15" customHeight="1">
      <c r="A5" s="767" t="s">
        <v>216</v>
      </c>
      <c r="B5" s="767"/>
      <c r="C5" s="767"/>
      <c r="D5" s="767"/>
      <c r="E5" s="767"/>
      <c r="F5" s="767"/>
      <c r="G5" s="767"/>
      <c r="H5" s="767"/>
      <c r="I5" s="767"/>
      <c r="J5" s="767"/>
      <c r="K5" s="767"/>
      <c r="L5" s="302"/>
      <c r="M5" s="302"/>
      <c r="N5" s="302"/>
    </row>
    <row r="6" spans="1:14" s="127" customFormat="1" ht="15" customHeight="1">
      <c r="A6" s="251" t="s">
        <v>299</v>
      </c>
      <c r="B6" s="768"/>
      <c r="C6" s="768"/>
      <c r="D6" s="768"/>
      <c r="E6" s="768"/>
      <c r="F6" s="768"/>
      <c r="G6" s="768"/>
      <c r="H6" s="768"/>
      <c r="I6" s="768"/>
      <c r="J6" s="768"/>
      <c r="K6" s="768"/>
      <c r="L6" s="303"/>
      <c r="M6" s="303"/>
      <c r="N6" s="303"/>
    </row>
    <row r="7" spans="1:14" s="127" customFormat="1" ht="15" customHeight="1">
      <c r="A7" s="307" t="s">
        <v>292</v>
      </c>
      <c r="B7" s="769"/>
      <c r="C7" s="770"/>
      <c r="D7" s="309" t="s">
        <v>288</v>
      </c>
      <c r="E7" s="772"/>
      <c r="F7" s="773"/>
      <c r="G7" s="773"/>
      <c r="H7" s="774"/>
      <c r="I7" s="304" t="s">
        <v>218</v>
      </c>
      <c r="J7" s="771"/>
      <c r="K7" s="771"/>
      <c r="L7" s="766"/>
      <c r="M7" s="766"/>
      <c r="N7" s="766"/>
    </row>
    <row r="8" spans="1:14" s="127" customFormat="1" ht="15" customHeight="1">
      <c r="A8" s="307" t="s">
        <v>219</v>
      </c>
      <c r="B8" s="682"/>
      <c r="C8" s="684"/>
      <c r="D8" s="305" t="s">
        <v>290</v>
      </c>
      <c r="E8" s="769"/>
      <c r="F8" s="775"/>
      <c r="G8" s="775"/>
      <c r="H8" s="770"/>
      <c r="I8" s="304" t="s">
        <v>289</v>
      </c>
      <c r="J8" s="458"/>
      <c r="K8" s="460"/>
      <c r="L8" s="766"/>
      <c r="M8" s="766"/>
      <c r="N8" s="766"/>
    </row>
    <row r="9" spans="1:14" ht="15.75" thickBot="1">
      <c r="A9" s="20" t="s">
        <v>32</v>
      </c>
      <c r="B9" s="21"/>
      <c r="C9" s="21"/>
      <c r="D9" s="21"/>
      <c r="E9" s="21"/>
      <c r="F9" s="21"/>
      <c r="G9" s="21"/>
      <c r="H9" s="21"/>
      <c r="I9" s="21"/>
      <c r="J9" s="21"/>
      <c r="K9" s="22"/>
      <c r="L9" s="17"/>
      <c r="M9" s="14"/>
      <c r="N9" s="14"/>
    </row>
    <row r="10" spans="1:14" ht="15.75" thickTop="1">
      <c r="A10" s="666" t="s">
        <v>11</v>
      </c>
      <c r="B10" s="668"/>
      <c r="C10" s="666" t="s">
        <v>3</v>
      </c>
      <c r="D10" s="667"/>
      <c r="E10" s="667"/>
      <c r="F10" s="667"/>
      <c r="G10" s="667"/>
      <c r="H10" s="667"/>
      <c r="I10" s="667"/>
      <c r="J10" s="667"/>
      <c r="K10" s="668"/>
      <c r="L10" s="17"/>
      <c r="M10" s="14"/>
      <c r="N10" s="14"/>
    </row>
    <row r="11" spans="1:14" ht="28.5" customHeight="1">
      <c r="A11" s="520" t="s">
        <v>89</v>
      </c>
      <c r="B11" s="522"/>
      <c r="C11" s="520" t="s">
        <v>75</v>
      </c>
      <c r="D11" s="521"/>
      <c r="E11" s="521"/>
      <c r="F11" s="521"/>
      <c r="G11" s="521"/>
      <c r="H11" s="521"/>
      <c r="I11" s="521"/>
      <c r="J11" s="521"/>
      <c r="K11" s="522"/>
      <c r="L11" s="17"/>
      <c r="M11" s="14"/>
      <c r="N11" s="14"/>
    </row>
    <row r="12" spans="1:14" ht="15" customHeight="1">
      <c r="A12" s="718"/>
      <c r="B12" s="718"/>
      <c r="C12" s="660" t="s">
        <v>111</v>
      </c>
      <c r="D12" s="705" t="s">
        <v>22</v>
      </c>
      <c r="E12" s="705" t="s">
        <v>73</v>
      </c>
      <c r="F12" s="590" t="s">
        <v>80</v>
      </c>
      <c r="G12" s="591"/>
      <c r="H12" s="706" t="s">
        <v>79</v>
      </c>
      <c r="I12" s="706" t="s">
        <v>76</v>
      </c>
      <c r="J12" s="707" t="s">
        <v>74</v>
      </c>
      <c r="K12" s="706" t="s">
        <v>52</v>
      </c>
      <c r="L12" s="17"/>
      <c r="M12" s="14"/>
      <c r="N12" s="14"/>
    </row>
    <row r="13" spans="1:14" ht="21.75" customHeight="1">
      <c r="A13" s="718"/>
      <c r="B13" s="718"/>
      <c r="C13" s="661"/>
      <c r="D13" s="705"/>
      <c r="E13" s="705"/>
      <c r="F13" s="593"/>
      <c r="G13" s="594"/>
      <c r="H13" s="706"/>
      <c r="I13" s="706"/>
      <c r="J13" s="707"/>
      <c r="K13" s="706"/>
      <c r="L13" s="17"/>
      <c r="M13" s="14"/>
      <c r="N13" s="14"/>
    </row>
    <row r="14" spans="1:14" ht="30" customHeight="1" hidden="1">
      <c r="A14" s="710" t="s">
        <v>231</v>
      </c>
      <c r="B14" s="710"/>
      <c r="C14" s="122"/>
      <c r="D14" s="79"/>
      <c r="E14" s="79"/>
      <c r="F14" s="618"/>
      <c r="G14" s="711"/>
      <c r="H14" s="54"/>
      <c r="I14" s="47">
        <f>CEILING(C14*D14*F14*H14,1)</f>
        <v>0</v>
      </c>
      <c r="J14" s="78"/>
      <c r="K14" s="47">
        <f aca="true" t="shared" si="0" ref="K14:K15">IF(I14-J14&lt;0,0,I14-J14)</f>
        <v>0</v>
      </c>
      <c r="L14" s="29"/>
      <c r="M14" s="14"/>
      <c r="N14" s="14"/>
    </row>
    <row r="15" spans="1:14" ht="30" customHeight="1" hidden="1">
      <c r="A15" s="712"/>
      <c r="B15" s="712"/>
      <c r="C15" s="125"/>
      <c r="D15" s="88"/>
      <c r="E15" s="88"/>
      <c r="F15" s="713"/>
      <c r="G15" s="714"/>
      <c r="H15" s="83"/>
      <c r="I15" s="47">
        <f>CEILING(D15*F15*H15,1)</f>
        <v>0</v>
      </c>
      <c r="J15" s="82"/>
      <c r="K15" s="47">
        <f t="shared" si="0"/>
        <v>0</v>
      </c>
      <c r="L15" s="29"/>
      <c r="M15" s="14"/>
      <c r="N15" s="14"/>
    </row>
    <row r="16" spans="1:11" ht="15">
      <c r="A16" s="529" t="s">
        <v>54</v>
      </c>
      <c r="B16" s="529"/>
      <c r="C16" s="529"/>
      <c r="D16" s="529"/>
      <c r="E16" s="529"/>
      <c r="F16" s="529"/>
      <c r="G16" s="529"/>
      <c r="H16" s="529"/>
      <c r="I16" s="47">
        <f>SUM(I14:I15)</f>
        <v>0</v>
      </c>
      <c r="J16" s="47">
        <f>SUM(J14:J15)</f>
        <v>0</v>
      </c>
      <c r="K16" s="47">
        <f>SUM(K14:K15)</f>
        <v>0</v>
      </c>
    </row>
    <row r="17" spans="1:11" ht="22.5" customHeight="1">
      <c r="A17" s="57" t="s">
        <v>21</v>
      </c>
      <c r="B17" s="76"/>
      <c r="C17" s="120"/>
      <c r="D17" s="77"/>
      <c r="E17" s="77"/>
      <c r="F17" s="77"/>
      <c r="G17" s="77"/>
      <c r="H17" s="77"/>
      <c r="I17" s="55"/>
      <c r="J17" s="55"/>
      <c r="K17" s="56"/>
    </row>
    <row r="18" spans="1:11" ht="200.1" customHeight="1">
      <c r="A18" s="397"/>
      <c r="B18" s="398"/>
      <c r="C18" s="398"/>
      <c r="D18" s="398"/>
      <c r="E18" s="398"/>
      <c r="F18" s="398"/>
      <c r="G18" s="398"/>
      <c r="H18" s="398"/>
      <c r="I18" s="398"/>
      <c r="J18" s="398"/>
      <c r="K18" s="399"/>
    </row>
    <row r="19" spans="1:11" ht="16.5" customHeight="1" hidden="1">
      <c r="A19" s="403"/>
      <c r="B19" s="404"/>
      <c r="C19" s="404"/>
      <c r="D19" s="404"/>
      <c r="E19" s="404"/>
      <c r="F19" s="404"/>
      <c r="G19" s="404"/>
      <c r="H19" s="404"/>
      <c r="I19" s="404"/>
      <c r="J19" s="404"/>
      <c r="K19" s="405"/>
    </row>
    <row r="20" spans="1:11" ht="15.75" thickBot="1">
      <c r="A20" s="20" t="s">
        <v>33</v>
      </c>
      <c r="B20" s="21"/>
      <c r="C20" s="21"/>
      <c r="D20" s="21"/>
      <c r="E20" s="21"/>
      <c r="F20" s="21"/>
      <c r="G20" s="21"/>
      <c r="H20" s="21"/>
      <c r="I20" s="21"/>
      <c r="J20" s="21"/>
      <c r="K20" s="22"/>
    </row>
    <row r="21" spans="1:11" ht="15.75" thickTop="1">
      <c r="A21" s="666" t="s">
        <v>12</v>
      </c>
      <c r="B21" s="667"/>
      <c r="C21" s="668"/>
      <c r="D21" s="715" t="s">
        <v>3</v>
      </c>
      <c r="E21" s="715"/>
      <c r="F21" s="715"/>
      <c r="G21" s="715"/>
      <c r="H21" s="715"/>
      <c r="I21" s="715"/>
      <c r="J21" s="715"/>
      <c r="K21" s="715"/>
    </row>
    <row r="22" spans="1:11" ht="28.5" customHeight="1">
      <c r="A22" s="520" t="s">
        <v>23</v>
      </c>
      <c r="B22" s="521"/>
      <c r="C22" s="522"/>
      <c r="D22" s="716" t="s">
        <v>85</v>
      </c>
      <c r="E22" s="716"/>
      <c r="F22" s="716"/>
      <c r="G22" s="716"/>
      <c r="H22" s="716"/>
      <c r="I22" s="716"/>
      <c r="J22" s="716"/>
      <c r="K22" s="716"/>
    </row>
    <row r="23" spans="1:11" ht="15" customHeight="1">
      <c r="A23" s="480"/>
      <c r="B23" s="481"/>
      <c r="C23" s="482"/>
      <c r="D23" s="705" t="s">
        <v>96</v>
      </c>
      <c r="E23" s="705"/>
      <c r="F23" s="706" t="s">
        <v>73</v>
      </c>
      <c r="G23" s="706"/>
      <c r="H23" s="706"/>
      <c r="I23" s="706" t="s">
        <v>76</v>
      </c>
      <c r="J23" s="707" t="s">
        <v>74</v>
      </c>
      <c r="K23" s="706" t="s">
        <v>52</v>
      </c>
    </row>
    <row r="24" spans="1:11" ht="20.25" customHeight="1">
      <c r="A24" s="483"/>
      <c r="B24" s="484"/>
      <c r="C24" s="485"/>
      <c r="D24" s="705"/>
      <c r="E24" s="705"/>
      <c r="F24" s="706"/>
      <c r="G24" s="706"/>
      <c r="H24" s="706"/>
      <c r="I24" s="706"/>
      <c r="J24" s="707"/>
      <c r="K24" s="706"/>
    </row>
    <row r="25" spans="1:11" ht="30" customHeight="1" hidden="1">
      <c r="A25" s="562"/>
      <c r="B25" s="580"/>
      <c r="C25" s="563"/>
      <c r="D25" s="709"/>
      <c r="E25" s="709"/>
      <c r="F25" s="719"/>
      <c r="G25" s="719"/>
      <c r="H25" s="719"/>
      <c r="I25" s="47">
        <f aca="true" t="shared" si="1" ref="I25:I26">CEILING(D25*F25,1)</f>
        <v>0</v>
      </c>
      <c r="J25" s="78"/>
      <c r="K25" s="47">
        <f aca="true" t="shared" si="2" ref="K25:K26">IF(I25-J25&lt;0,0,I25-J25)</f>
        <v>0</v>
      </c>
    </row>
    <row r="26" spans="1:11" ht="30" customHeight="1" hidden="1">
      <c r="A26" s="587"/>
      <c r="B26" s="589"/>
      <c r="C26" s="119"/>
      <c r="D26" s="720"/>
      <c r="E26" s="720"/>
      <c r="F26" s="721"/>
      <c r="G26" s="721"/>
      <c r="H26" s="721"/>
      <c r="I26" s="47">
        <f t="shared" si="1"/>
        <v>0</v>
      </c>
      <c r="J26" s="82"/>
      <c r="K26" s="47">
        <f t="shared" si="2"/>
        <v>0</v>
      </c>
    </row>
    <row r="27" spans="1:11" ht="15">
      <c r="A27" s="468" t="s">
        <v>20</v>
      </c>
      <c r="B27" s="469"/>
      <c r="C27" s="469"/>
      <c r="D27" s="469"/>
      <c r="E27" s="469"/>
      <c r="F27" s="469"/>
      <c r="G27" s="469"/>
      <c r="H27" s="470"/>
      <c r="I27" s="47">
        <f>SUM(I25:I26)</f>
        <v>0</v>
      </c>
      <c r="J27" s="47">
        <f>SUM(J25:J26)</f>
        <v>0</v>
      </c>
      <c r="K27" s="47">
        <f>SUM(K25:K26)</f>
        <v>0</v>
      </c>
    </row>
    <row r="28" spans="1:11" ht="22.5" customHeight="1">
      <c r="A28" s="57" t="s">
        <v>21</v>
      </c>
      <c r="B28" s="76"/>
      <c r="C28" s="120"/>
      <c r="D28" s="77"/>
      <c r="E28" s="77"/>
      <c r="F28" s="77"/>
      <c r="G28" s="77"/>
      <c r="H28" s="77"/>
      <c r="I28" s="55"/>
      <c r="J28" s="55"/>
      <c r="K28" s="56"/>
    </row>
    <row r="29" spans="1:11" ht="200.1" customHeight="1">
      <c r="A29" s="397"/>
      <c r="B29" s="398"/>
      <c r="C29" s="398"/>
      <c r="D29" s="398"/>
      <c r="E29" s="398"/>
      <c r="F29" s="398"/>
      <c r="G29" s="398"/>
      <c r="H29" s="398"/>
      <c r="I29" s="398"/>
      <c r="J29" s="398"/>
      <c r="K29" s="399"/>
    </row>
    <row r="30" spans="1:11" ht="16.5" customHeight="1" hidden="1">
      <c r="A30" s="403"/>
      <c r="B30" s="404"/>
      <c r="C30" s="404"/>
      <c r="D30" s="404"/>
      <c r="E30" s="404"/>
      <c r="F30" s="404"/>
      <c r="G30" s="404"/>
      <c r="H30" s="404"/>
      <c r="I30" s="404"/>
      <c r="J30" s="404"/>
      <c r="K30" s="405"/>
    </row>
    <row r="31" spans="1:11" ht="15.75" thickBot="1">
      <c r="A31" s="20" t="s">
        <v>34</v>
      </c>
      <c r="B31" s="21"/>
      <c r="C31" s="21"/>
      <c r="D31" s="21"/>
      <c r="E31" s="21"/>
      <c r="F31" s="21"/>
      <c r="G31" s="21"/>
      <c r="H31" s="21"/>
      <c r="I31" s="21"/>
      <c r="J31" s="21"/>
      <c r="K31" s="22"/>
    </row>
    <row r="32" spans="1:11" ht="15.75" thickTop="1">
      <c r="A32" s="18" t="s">
        <v>13</v>
      </c>
      <c r="B32" s="630" t="s">
        <v>14</v>
      </c>
      <c r="C32" s="632"/>
      <c r="D32" s="630" t="s">
        <v>15</v>
      </c>
      <c r="E32" s="632"/>
      <c r="F32" s="724" t="s">
        <v>3</v>
      </c>
      <c r="G32" s="725"/>
      <c r="H32" s="725"/>
      <c r="I32" s="725"/>
      <c r="J32" s="725"/>
      <c r="K32" s="726"/>
    </row>
    <row r="33" spans="1:11" ht="47.25" customHeight="1">
      <c r="A33" s="73" t="s">
        <v>24</v>
      </c>
      <c r="B33" s="520" t="s">
        <v>86</v>
      </c>
      <c r="C33" s="522"/>
      <c r="D33" s="520" t="s">
        <v>25</v>
      </c>
      <c r="E33" s="522"/>
      <c r="F33" s="520" t="s">
        <v>28</v>
      </c>
      <c r="G33" s="521"/>
      <c r="H33" s="521"/>
      <c r="I33" s="521"/>
      <c r="J33" s="521"/>
      <c r="K33" s="522"/>
    </row>
    <row r="34" spans="1:11" ht="15" customHeight="1">
      <c r="A34" s="480"/>
      <c r="B34" s="481"/>
      <c r="C34" s="481"/>
      <c r="D34" s="481"/>
      <c r="E34" s="482"/>
      <c r="F34" s="706" t="s">
        <v>26</v>
      </c>
      <c r="G34" s="707" t="s">
        <v>72</v>
      </c>
      <c r="H34" s="706" t="s">
        <v>27</v>
      </c>
      <c r="I34" s="706" t="s">
        <v>76</v>
      </c>
      <c r="J34" s="707" t="s">
        <v>74</v>
      </c>
      <c r="K34" s="706" t="s">
        <v>52</v>
      </c>
    </row>
    <row r="35" spans="1:11" s="19" customFormat="1" ht="33.75" customHeight="1">
      <c r="A35" s="483"/>
      <c r="B35" s="484"/>
      <c r="C35" s="484"/>
      <c r="D35" s="484"/>
      <c r="E35" s="485"/>
      <c r="F35" s="706"/>
      <c r="G35" s="707"/>
      <c r="H35" s="706"/>
      <c r="I35" s="706"/>
      <c r="J35" s="707"/>
      <c r="K35" s="706"/>
    </row>
    <row r="36" spans="1:11" s="19" customFormat="1" ht="45" customHeight="1" hidden="1">
      <c r="A36" s="48"/>
      <c r="B36" s="722"/>
      <c r="C36" s="723"/>
      <c r="D36" s="511"/>
      <c r="E36" s="511"/>
      <c r="F36" s="79"/>
      <c r="G36" s="72"/>
      <c r="H36" s="49"/>
      <c r="I36" s="47">
        <f aca="true" t="shared" si="3" ref="I36:I37">CEILING(F36*G36*H36,1)</f>
        <v>0</v>
      </c>
      <c r="J36" s="78"/>
      <c r="K36" s="47">
        <f aca="true" t="shared" si="4" ref="K36:K37">IF(I36-J36&lt;0,0,I36-J36)</f>
        <v>0</v>
      </c>
    </row>
    <row r="37" spans="1:11" s="19" customFormat="1" ht="45" customHeight="1" hidden="1">
      <c r="A37" s="84"/>
      <c r="B37" s="85"/>
      <c r="C37" s="118"/>
      <c r="D37" s="704"/>
      <c r="E37" s="704"/>
      <c r="F37" s="88"/>
      <c r="G37" s="86"/>
      <c r="H37" s="87"/>
      <c r="I37" s="47">
        <f t="shared" si="3"/>
        <v>0</v>
      </c>
      <c r="J37" s="82"/>
      <c r="K37" s="47">
        <f t="shared" si="4"/>
        <v>0</v>
      </c>
    </row>
    <row r="38" spans="1:11" ht="15">
      <c r="A38" s="468" t="s">
        <v>20</v>
      </c>
      <c r="B38" s="469"/>
      <c r="C38" s="469"/>
      <c r="D38" s="469"/>
      <c r="E38" s="469"/>
      <c r="F38" s="469"/>
      <c r="G38" s="469"/>
      <c r="H38" s="470"/>
      <c r="I38" s="47">
        <f>SUM(I36:I37)</f>
        <v>0</v>
      </c>
      <c r="J38" s="47">
        <f>SUM(J36:J37)</f>
        <v>0</v>
      </c>
      <c r="K38" s="47">
        <f>SUM(K36:K37)</f>
        <v>0</v>
      </c>
    </row>
    <row r="39" spans="1:11" ht="22.5" customHeight="1">
      <c r="A39" s="57" t="s">
        <v>21</v>
      </c>
      <c r="B39" s="76"/>
      <c r="C39" s="120"/>
      <c r="D39" s="77"/>
      <c r="E39" s="77"/>
      <c r="F39" s="77"/>
      <c r="G39" s="77"/>
      <c r="H39" s="77"/>
      <c r="I39" s="55"/>
      <c r="J39" s="55"/>
      <c r="K39" s="56"/>
    </row>
    <row r="40" spans="1:11" ht="200.1" customHeight="1">
      <c r="A40" s="397"/>
      <c r="B40" s="398"/>
      <c r="C40" s="398"/>
      <c r="D40" s="398"/>
      <c r="E40" s="398"/>
      <c r="F40" s="398"/>
      <c r="G40" s="398"/>
      <c r="H40" s="398"/>
      <c r="I40" s="398"/>
      <c r="J40" s="398"/>
      <c r="K40" s="399"/>
    </row>
    <row r="41" spans="1:11" ht="16.5" customHeight="1" hidden="1">
      <c r="A41" s="403"/>
      <c r="B41" s="404"/>
      <c r="C41" s="404"/>
      <c r="D41" s="404"/>
      <c r="E41" s="404"/>
      <c r="F41" s="404"/>
      <c r="G41" s="404"/>
      <c r="H41" s="404"/>
      <c r="I41" s="404"/>
      <c r="J41" s="404"/>
      <c r="K41" s="405"/>
    </row>
    <row r="42" spans="1:11" ht="15.75" thickBot="1">
      <c r="A42" s="20" t="s">
        <v>35</v>
      </c>
      <c r="B42" s="21"/>
      <c r="C42" s="21"/>
      <c r="D42" s="21"/>
      <c r="E42" s="21"/>
      <c r="F42" s="21"/>
      <c r="G42" s="21"/>
      <c r="H42" s="21"/>
      <c r="I42" s="21"/>
      <c r="J42" s="21"/>
      <c r="K42" s="22"/>
    </row>
    <row r="43" spans="1:11" ht="15.75" thickTop="1">
      <c r="A43" s="666" t="s">
        <v>18</v>
      </c>
      <c r="B43" s="667"/>
      <c r="C43" s="668"/>
      <c r="D43" s="575" t="s">
        <v>3</v>
      </c>
      <c r="E43" s="576"/>
      <c r="F43" s="576"/>
      <c r="G43" s="576"/>
      <c r="H43" s="576"/>
      <c r="I43" s="576"/>
      <c r="J43" s="576"/>
      <c r="K43" s="577"/>
    </row>
    <row r="44" spans="1:11" ht="30" customHeight="1">
      <c r="A44" s="520" t="s">
        <v>29</v>
      </c>
      <c r="B44" s="521"/>
      <c r="C44" s="522"/>
      <c r="D44" s="520" t="s">
        <v>30</v>
      </c>
      <c r="E44" s="521"/>
      <c r="F44" s="521"/>
      <c r="G44" s="521"/>
      <c r="H44" s="521"/>
      <c r="I44" s="521"/>
      <c r="J44" s="521"/>
      <c r="K44" s="522"/>
    </row>
    <row r="45" spans="1:11" ht="15" customHeight="1">
      <c r="A45" s="480"/>
      <c r="B45" s="481"/>
      <c r="C45" s="482"/>
      <c r="D45" s="705" t="s">
        <v>31</v>
      </c>
      <c r="E45" s="705"/>
      <c r="F45" s="706" t="s">
        <v>26</v>
      </c>
      <c r="G45" s="706"/>
      <c r="H45" s="706"/>
      <c r="I45" s="706" t="s">
        <v>76</v>
      </c>
      <c r="J45" s="707" t="s">
        <v>74</v>
      </c>
      <c r="K45" s="706" t="s">
        <v>52</v>
      </c>
    </row>
    <row r="46" spans="1:11" ht="15">
      <c r="A46" s="483"/>
      <c r="B46" s="484"/>
      <c r="C46" s="485"/>
      <c r="D46" s="705"/>
      <c r="E46" s="705"/>
      <c r="F46" s="706"/>
      <c r="G46" s="706"/>
      <c r="H46" s="706"/>
      <c r="I46" s="706"/>
      <c r="J46" s="707"/>
      <c r="K46" s="706"/>
    </row>
    <row r="47" spans="1:11" ht="45.75" customHeight="1" hidden="1">
      <c r="A47" s="465"/>
      <c r="B47" s="466"/>
      <c r="C47" s="467"/>
      <c r="D47" s="708"/>
      <c r="E47" s="708"/>
      <c r="F47" s="709"/>
      <c r="G47" s="709"/>
      <c r="H47" s="709"/>
      <c r="I47" s="47">
        <f aca="true" t="shared" si="5" ref="I47:I48">CEILING(D47*F47,1)</f>
        <v>0</v>
      </c>
      <c r="J47" s="78"/>
      <c r="K47" s="47">
        <f aca="true" t="shared" si="6" ref="K47:K48">IF(I47-J47&lt;0,0,I47-J47)</f>
        <v>0</v>
      </c>
    </row>
    <row r="48" spans="1:11" ht="45.75" customHeight="1" hidden="1">
      <c r="A48" s="727"/>
      <c r="B48" s="728"/>
      <c r="C48" s="121"/>
      <c r="D48" s="729"/>
      <c r="E48" s="729"/>
      <c r="F48" s="720"/>
      <c r="G48" s="720"/>
      <c r="H48" s="720"/>
      <c r="I48" s="47">
        <f t="shared" si="5"/>
        <v>0</v>
      </c>
      <c r="J48" s="82"/>
      <c r="K48" s="47">
        <f t="shared" si="6"/>
        <v>0</v>
      </c>
    </row>
    <row r="49" spans="1:11" ht="15">
      <c r="A49" s="468" t="s">
        <v>20</v>
      </c>
      <c r="B49" s="469"/>
      <c r="C49" s="469"/>
      <c r="D49" s="469"/>
      <c r="E49" s="469"/>
      <c r="F49" s="469"/>
      <c r="G49" s="469"/>
      <c r="H49" s="470"/>
      <c r="I49" s="47">
        <f>SUM(I47:I48)</f>
        <v>0</v>
      </c>
      <c r="J49" s="47">
        <f>SUM(J47:J48)</f>
        <v>0</v>
      </c>
      <c r="K49" s="47">
        <f>SUM(K47:K48)</f>
        <v>0</v>
      </c>
    </row>
    <row r="50" spans="1:11" ht="22.5" customHeight="1">
      <c r="A50" s="57" t="s">
        <v>21</v>
      </c>
      <c r="B50" s="76"/>
      <c r="C50" s="120"/>
      <c r="D50" s="77"/>
      <c r="E50" s="77"/>
      <c r="F50" s="77"/>
      <c r="G50" s="77"/>
      <c r="H50" s="77"/>
      <c r="I50" s="55"/>
      <c r="J50" s="55"/>
      <c r="K50" s="56"/>
    </row>
    <row r="51" spans="1:11" ht="200.1" customHeight="1">
      <c r="A51" s="397"/>
      <c r="B51" s="398"/>
      <c r="C51" s="398"/>
      <c r="D51" s="398"/>
      <c r="E51" s="398"/>
      <c r="F51" s="398"/>
      <c r="G51" s="398"/>
      <c r="H51" s="398"/>
      <c r="I51" s="398"/>
      <c r="J51" s="398"/>
      <c r="K51" s="399"/>
    </row>
    <row r="52" spans="1:11" ht="16.5" customHeight="1" hidden="1">
      <c r="A52" s="403"/>
      <c r="B52" s="404"/>
      <c r="C52" s="404"/>
      <c r="D52" s="404"/>
      <c r="E52" s="404"/>
      <c r="F52" s="404"/>
      <c r="G52" s="404"/>
      <c r="H52" s="404"/>
      <c r="I52" s="404"/>
      <c r="J52" s="404"/>
      <c r="K52" s="405"/>
    </row>
    <row r="53" spans="1:11" ht="15.75" thickBot="1">
      <c r="A53" s="20" t="s">
        <v>37</v>
      </c>
      <c r="B53" s="21"/>
      <c r="C53" s="21"/>
      <c r="D53" s="21"/>
      <c r="E53" s="21"/>
      <c r="F53" s="21"/>
      <c r="G53" s="21"/>
      <c r="H53" s="21"/>
      <c r="I53" s="21"/>
      <c r="J53" s="21"/>
      <c r="K53" s="22"/>
    </row>
    <row r="54" spans="1:11" ht="15.75" thickTop="1">
      <c r="A54" s="666" t="s">
        <v>16</v>
      </c>
      <c r="B54" s="667"/>
      <c r="C54" s="668"/>
      <c r="D54" s="575" t="s">
        <v>3</v>
      </c>
      <c r="E54" s="576"/>
      <c r="F54" s="576"/>
      <c r="G54" s="576"/>
      <c r="H54" s="576"/>
      <c r="I54" s="576"/>
      <c r="J54" s="576"/>
      <c r="K54" s="577"/>
    </row>
    <row r="55" spans="1:11" ht="28.5" customHeight="1">
      <c r="A55" s="520" t="s">
        <v>36</v>
      </c>
      <c r="B55" s="521"/>
      <c r="C55" s="522"/>
      <c r="D55" s="520" t="s">
        <v>38</v>
      </c>
      <c r="E55" s="521"/>
      <c r="F55" s="521"/>
      <c r="G55" s="521"/>
      <c r="H55" s="521"/>
      <c r="I55" s="521"/>
      <c r="J55" s="521"/>
      <c r="K55" s="522"/>
    </row>
    <row r="56" spans="1:11" ht="15" customHeight="1">
      <c r="A56" s="480"/>
      <c r="B56" s="481"/>
      <c r="C56" s="482"/>
      <c r="D56" s="705" t="s">
        <v>31</v>
      </c>
      <c r="E56" s="705"/>
      <c r="F56" s="706" t="s">
        <v>26</v>
      </c>
      <c r="G56" s="706"/>
      <c r="H56" s="706"/>
      <c r="I56" s="706" t="s">
        <v>76</v>
      </c>
      <c r="J56" s="707" t="s">
        <v>74</v>
      </c>
      <c r="K56" s="706" t="s">
        <v>52</v>
      </c>
    </row>
    <row r="57" spans="1:11" ht="15">
      <c r="A57" s="483"/>
      <c r="B57" s="484"/>
      <c r="C57" s="485"/>
      <c r="D57" s="705"/>
      <c r="E57" s="705"/>
      <c r="F57" s="706"/>
      <c r="G57" s="706"/>
      <c r="H57" s="706"/>
      <c r="I57" s="706"/>
      <c r="J57" s="707"/>
      <c r="K57" s="706"/>
    </row>
    <row r="58" spans="1:11" ht="30" customHeight="1" hidden="1">
      <c r="A58" s="562"/>
      <c r="B58" s="580"/>
      <c r="C58" s="563"/>
      <c r="D58" s="708"/>
      <c r="E58" s="708"/>
      <c r="F58" s="730"/>
      <c r="G58" s="730"/>
      <c r="H58" s="730"/>
      <c r="I58" s="47">
        <f>CEILING(D58*F58,1)</f>
        <v>0</v>
      </c>
      <c r="J58" s="78"/>
      <c r="K58" s="47">
        <f>IF(I58-J58&lt;0,0,I58-J58)</f>
        <v>0</v>
      </c>
    </row>
    <row r="59" spans="1:11" ht="30" customHeight="1" hidden="1">
      <c r="A59" s="587"/>
      <c r="B59" s="589"/>
      <c r="C59" s="119"/>
      <c r="D59" s="729"/>
      <c r="E59" s="729"/>
      <c r="F59" s="731"/>
      <c r="G59" s="731"/>
      <c r="H59" s="731"/>
      <c r="I59" s="47">
        <f>CEILING(D59*F59,1)</f>
        <v>0</v>
      </c>
      <c r="J59" s="82"/>
      <c r="K59" s="47">
        <f>IF(I59-J59&lt;0,0,I59-J59)</f>
        <v>0</v>
      </c>
    </row>
    <row r="60" spans="1:11" ht="15">
      <c r="A60" s="468" t="s">
        <v>20</v>
      </c>
      <c r="B60" s="469"/>
      <c r="C60" s="469"/>
      <c r="D60" s="469"/>
      <c r="E60" s="469"/>
      <c r="F60" s="469"/>
      <c r="G60" s="469"/>
      <c r="H60" s="470"/>
      <c r="I60" s="47">
        <f>SUM(I58:I59)</f>
        <v>0</v>
      </c>
      <c r="J60" s="47">
        <f>SUM(J58:J59)</f>
        <v>0</v>
      </c>
      <c r="K60" s="47">
        <f>SUM(K58:K59)</f>
        <v>0</v>
      </c>
    </row>
    <row r="61" spans="1:11" ht="22.5" customHeight="1">
      <c r="A61" s="57" t="s">
        <v>21</v>
      </c>
      <c r="B61" s="76"/>
      <c r="C61" s="120"/>
      <c r="D61" s="77"/>
      <c r="E61" s="77"/>
      <c r="F61" s="77"/>
      <c r="G61" s="77"/>
      <c r="H61" s="77"/>
      <c r="I61" s="55"/>
      <c r="J61" s="55"/>
      <c r="K61" s="56"/>
    </row>
    <row r="62" spans="1:11" ht="200.1" customHeight="1">
      <c r="A62" s="397"/>
      <c r="B62" s="398"/>
      <c r="C62" s="398"/>
      <c r="D62" s="398"/>
      <c r="E62" s="398"/>
      <c r="F62" s="398"/>
      <c r="G62" s="398"/>
      <c r="H62" s="398"/>
      <c r="I62" s="398"/>
      <c r="J62" s="398"/>
      <c r="K62" s="399"/>
    </row>
    <row r="63" spans="1:11" ht="16.5" customHeight="1" hidden="1">
      <c r="A63" s="403"/>
      <c r="B63" s="404"/>
      <c r="C63" s="404"/>
      <c r="D63" s="404"/>
      <c r="E63" s="404"/>
      <c r="F63" s="404"/>
      <c r="G63" s="404"/>
      <c r="H63" s="404"/>
      <c r="I63" s="404"/>
      <c r="J63" s="404"/>
      <c r="K63" s="405"/>
    </row>
    <row r="64" spans="1:11" ht="15.75" thickBot="1">
      <c r="A64" s="20" t="s">
        <v>39</v>
      </c>
      <c r="B64" s="21"/>
      <c r="C64" s="21"/>
      <c r="D64" s="21"/>
      <c r="E64" s="21"/>
      <c r="F64" s="21"/>
      <c r="G64" s="21"/>
      <c r="H64" s="21"/>
      <c r="I64" s="21"/>
      <c r="J64" s="21"/>
      <c r="K64" s="22"/>
    </row>
    <row r="65" spans="1:11" ht="15.75" thickTop="1">
      <c r="A65" s="666" t="s">
        <v>17</v>
      </c>
      <c r="B65" s="667"/>
      <c r="C65" s="668"/>
      <c r="D65" s="575" t="s">
        <v>3</v>
      </c>
      <c r="E65" s="576"/>
      <c r="F65" s="576"/>
      <c r="G65" s="576"/>
      <c r="H65" s="576"/>
      <c r="I65" s="576"/>
      <c r="J65" s="576"/>
      <c r="K65" s="577"/>
    </row>
    <row r="66" spans="1:11" ht="28.5" customHeight="1">
      <c r="A66" s="520" t="s">
        <v>87</v>
      </c>
      <c r="B66" s="521"/>
      <c r="C66" s="522"/>
      <c r="D66" s="741" t="s">
        <v>40</v>
      </c>
      <c r="E66" s="742"/>
      <c r="F66" s="742"/>
      <c r="G66" s="742"/>
      <c r="H66" s="742"/>
      <c r="I66" s="742"/>
      <c r="J66" s="742"/>
      <c r="K66" s="743"/>
    </row>
    <row r="67" spans="1:11" ht="15" customHeight="1">
      <c r="A67" s="480"/>
      <c r="B67" s="481"/>
      <c r="C67" s="482"/>
      <c r="D67" s="705" t="s">
        <v>31</v>
      </c>
      <c r="E67" s="705"/>
      <c r="F67" s="706" t="s">
        <v>26</v>
      </c>
      <c r="G67" s="706"/>
      <c r="H67" s="706"/>
      <c r="I67" s="706" t="s">
        <v>76</v>
      </c>
      <c r="J67" s="707" t="s">
        <v>74</v>
      </c>
      <c r="K67" s="706" t="s">
        <v>52</v>
      </c>
    </row>
    <row r="68" spans="1:11" ht="15">
      <c r="A68" s="483"/>
      <c r="B68" s="484"/>
      <c r="C68" s="485"/>
      <c r="D68" s="705"/>
      <c r="E68" s="705"/>
      <c r="F68" s="706"/>
      <c r="G68" s="706"/>
      <c r="H68" s="706"/>
      <c r="I68" s="706"/>
      <c r="J68" s="707"/>
      <c r="K68" s="706"/>
    </row>
    <row r="69" spans="1:11" ht="30" customHeight="1" hidden="1">
      <c r="A69" s="780"/>
      <c r="B69" s="781"/>
      <c r="C69" s="782"/>
      <c r="D69" s="776"/>
      <c r="E69" s="776"/>
      <c r="F69" s="777"/>
      <c r="G69" s="777"/>
      <c r="H69" s="777"/>
      <c r="I69" s="47">
        <f>CEILING(D69*F69,1)</f>
        <v>0</v>
      </c>
      <c r="J69" s="92"/>
      <c r="K69" s="47">
        <f>IF(I69-J69&lt;0,0,I69-J69)</f>
        <v>0</v>
      </c>
    </row>
    <row r="70" spans="1:11" ht="30" customHeight="1">
      <c r="A70" s="738" t="s">
        <v>56</v>
      </c>
      <c r="B70" s="739"/>
      <c r="C70" s="740"/>
      <c r="D70" s="744"/>
      <c r="E70" s="744"/>
      <c r="F70" s="745"/>
      <c r="G70" s="745"/>
      <c r="H70" s="745"/>
      <c r="I70" s="47">
        <f>CEILING(D70*F70,1)</f>
        <v>0</v>
      </c>
      <c r="J70" s="149"/>
      <c r="K70" s="47">
        <f>IF(I70-J70&lt;0,0,I70-J70)</f>
        <v>0</v>
      </c>
    </row>
    <row r="71" spans="1:11" ht="30" customHeight="1" hidden="1">
      <c r="A71" s="795"/>
      <c r="B71" s="796"/>
      <c r="C71" s="126"/>
      <c r="D71" s="776"/>
      <c r="E71" s="776"/>
      <c r="F71" s="777"/>
      <c r="G71" s="777"/>
      <c r="H71" s="777"/>
      <c r="I71" s="47">
        <f>CEILING(D71*F71,1)</f>
        <v>0</v>
      </c>
      <c r="J71" s="92"/>
      <c r="K71" s="47">
        <f>IF(I71-J71&lt;0,0,I71-J71)</f>
        <v>0</v>
      </c>
    </row>
    <row r="72" spans="1:11" ht="15">
      <c r="A72" s="468" t="s">
        <v>20</v>
      </c>
      <c r="B72" s="469"/>
      <c r="C72" s="469"/>
      <c r="D72" s="469"/>
      <c r="E72" s="469"/>
      <c r="F72" s="469"/>
      <c r="G72" s="469"/>
      <c r="H72" s="470"/>
      <c r="I72" s="47">
        <f>SUM(I69:I71)</f>
        <v>0</v>
      </c>
      <c r="J72" s="47">
        <f>SUM(J69:J71)</f>
        <v>0</v>
      </c>
      <c r="K72" s="47">
        <f>SUM(K69:K71)</f>
        <v>0</v>
      </c>
    </row>
    <row r="73" spans="1:11" ht="22.5" customHeight="1">
      <c r="A73" s="57" t="s">
        <v>21</v>
      </c>
      <c r="B73" s="76"/>
      <c r="C73" s="120"/>
      <c r="D73" s="77"/>
      <c r="E73" s="77"/>
      <c r="F73" s="77"/>
      <c r="G73" s="77"/>
      <c r="H73" s="77"/>
      <c r="I73" s="55"/>
      <c r="J73" s="55"/>
      <c r="K73" s="56"/>
    </row>
    <row r="74" spans="1:11" ht="200.1" customHeight="1">
      <c r="A74" s="758"/>
      <c r="B74" s="759"/>
      <c r="C74" s="759"/>
      <c r="D74" s="759"/>
      <c r="E74" s="759"/>
      <c r="F74" s="759"/>
      <c r="G74" s="759"/>
      <c r="H74" s="759"/>
      <c r="I74" s="759"/>
      <c r="J74" s="759"/>
      <c r="K74" s="760"/>
    </row>
    <row r="75" spans="1:11" ht="16.5" customHeight="1" hidden="1">
      <c r="A75" s="761"/>
      <c r="B75" s="762"/>
      <c r="C75" s="762"/>
      <c r="D75" s="762"/>
      <c r="E75" s="762"/>
      <c r="F75" s="762"/>
      <c r="G75" s="762"/>
      <c r="H75" s="762"/>
      <c r="I75" s="762"/>
      <c r="J75" s="762"/>
      <c r="K75" s="763"/>
    </row>
    <row r="76" spans="1:11" ht="15.75" thickBot="1">
      <c r="A76" s="764" t="s">
        <v>229</v>
      </c>
      <c r="B76" s="765"/>
      <c r="C76" s="21"/>
      <c r="D76" s="21"/>
      <c r="E76" s="21"/>
      <c r="F76" s="21"/>
      <c r="G76" s="21"/>
      <c r="H76" s="21"/>
      <c r="I76" s="21"/>
      <c r="J76" s="21"/>
      <c r="K76" s="22"/>
    </row>
    <row r="77" spans="1:11" ht="15.75" thickTop="1">
      <c r="A77" s="666" t="s">
        <v>18</v>
      </c>
      <c r="B77" s="667"/>
      <c r="C77" s="667"/>
      <c r="D77" s="667"/>
      <c r="E77" s="667"/>
      <c r="F77" s="667"/>
      <c r="G77" s="667"/>
      <c r="H77" s="667"/>
      <c r="I77" s="667"/>
      <c r="J77" s="667"/>
      <c r="K77" s="668"/>
    </row>
    <row r="78" spans="1:11" ht="50.25" customHeight="1">
      <c r="A78" s="520" t="s">
        <v>314</v>
      </c>
      <c r="B78" s="521"/>
      <c r="C78" s="521"/>
      <c r="D78" s="521"/>
      <c r="E78" s="521"/>
      <c r="F78" s="521"/>
      <c r="G78" s="521"/>
      <c r="H78" s="521"/>
      <c r="I78" s="521"/>
      <c r="J78" s="521"/>
      <c r="K78" s="522"/>
    </row>
    <row r="79" spans="1:11" ht="15" customHeight="1">
      <c r="A79" s="480"/>
      <c r="B79" s="481"/>
      <c r="C79" s="481"/>
      <c r="D79" s="481"/>
      <c r="E79" s="481"/>
      <c r="F79" s="481"/>
      <c r="G79" s="481"/>
      <c r="H79" s="482"/>
      <c r="I79" s="706" t="s">
        <v>76</v>
      </c>
      <c r="J79" s="707" t="s">
        <v>74</v>
      </c>
      <c r="K79" s="706" t="s">
        <v>52</v>
      </c>
    </row>
    <row r="80" spans="1:11" ht="15.75" thickBot="1">
      <c r="A80" s="483"/>
      <c r="B80" s="484"/>
      <c r="C80" s="484"/>
      <c r="D80" s="484"/>
      <c r="E80" s="484"/>
      <c r="F80" s="484"/>
      <c r="G80" s="484"/>
      <c r="H80" s="485"/>
      <c r="I80" s="747"/>
      <c r="J80" s="707"/>
      <c r="K80" s="706"/>
    </row>
    <row r="81" spans="1:11" ht="30" customHeight="1" hidden="1">
      <c r="A81" s="748"/>
      <c r="B81" s="749"/>
      <c r="C81" s="749"/>
      <c r="D81" s="749"/>
      <c r="E81" s="749"/>
      <c r="F81" s="749"/>
      <c r="G81" s="749"/>
      <c r="H81" s="750"/>
      <c r="I81" s="71"/>
      <c r="J81" s="78"/>
      <c r="K81" s="47">
        <f>IF(I81-J81&lt;0,0,I81-J81)</f>
        <v>0</v>
      </c>
    </row>
    <row r="82" spans="1:11" ht="30" customHeight="1" hidden="1" thickBot="1">
      <c r="A82" s="755"/>
      <c r="B82" s="756"/>
      <c r="C82" s="756"/>
      <c r="D82" s="756"/>
      <c r="E82" s="756"/>
      <c r="F82" s="756"/>
      <c r="G82" s="756"/>
      <c r="H82" s="757"/>
      <c r="I82" s="89"/>
      <c r="J82" s="90"/>
      <c r="K82" s="80">
        <f>IF(I82-J82&lt;0,0,I82-J82)</f>
        <v>0</v>
      </c>
    </row>
    <row r="83" spans="1:11" ht="15.75" thickTop="1">
      <c r="A83" s="81" t="s">
        <v>13</v>
      </c>
      <c r="B83" s="630" t="s">
        <v>14</v>
      </c>
      <c r="C83" s="632"/>
      <c r="D83" s="630" t="s">
        <v>15</v>
      </c>
      <c r="E83" s="632"/>
      <c r="F83" s="630" t="s">
        <v>3</v>
      </c>
      <c r="G83" s="631"/>
      <c r="H83" s="631"/>
      <c r="I83" s="631"/>
      <c r="J83" s="631"/>
      <c r="K83" s="632"/>
    </row>
    <row r="84" spans="1:11" ht="47.25" customHeight="1">
      <c r="A84" s="117" t="s">
        <v>24</v>
      </c>
      <c r="B84" s="520" t="s">
        <v>86</v>
      </c>
      <c r="C84" s="522"/>
      <c r="D84" s="520" t="s">
        <v>25</v>
      </c>
      <c r="E84" s="522"/>
      <c r="F84" s="520" t="s">
        <v>28</v>
      </c>
      <c r="G84" s="521"/>
      <c r="H84" s="521"/>
      <c r="I84" s="521"/>
      <c r="J84" s="521"/>
      <c r="K84" s="522"/>
    </row>
    <row r="85" spans="1:11" ht="15" customHeight="1">
      <c r="A85" s="480"/>
      <c r="B85" s="481"/>
      <c r="C85" s="481"/>
      <c r="D85" s="481"/>
      <c r="E85" s="482"/>
      <c r="F85" s="706" t="s">
        <v>26</v>
      </c>
      <c r="G85" s="707" t="s">
        <v>72</v>
      </c>
      <c r="H85" s="706" t="s">
        <v>27</v>
      </c>
      <c r="I85" s="706" t="s">
        <v>76</v>
      </c>
      <c r="J85" s="707" t="s">
        <v>74</v>
      </c>
      <c r="K85" s="706" t="s">
        <v>52</v>
      </c>
    </row>
    <row r="86" spans="1:11" s="19" customFormat="1" ht="33.75" customHeight="1">
      <c r="A86" s="483"/>
      <c r="B86" s="484"/>
      <c r="C86" s="484"/>
      <c r="D86" s="484"/>
      <c r="E86" s="485"/>
      <c r="F86" s="706"/>
      <c r="G86" s="707"/>
      <c r="H86" s="706"/>
      <c r="I86" s="706"/>
      <c r="J86" s="707"/>
      <c r="K86" s="706"/>
    </row>
    <row r="87" spans="1:11" s="19" customFormat="1" ht="45" customHeight="1" hidden="1">
      <c r="A87" s="48"/>
      <c r="B87" s="722"/>
      <c r="C87" s="723"/>
      <c r="D87" s="511"/>
      <c r="E87" s="511"/>
      <c r="F87" s="79"/>
      <c r="G87" s="72"/>
      <c r="H87" s="49"/>
      <c r="I87" s="47">
        <f>CEILING(F87*G87*H87,1)</f>
        <v>0</v>
      </c>
      <c r="J87" s="78"/>
      <c r="K87" s="47">
        <f>IF(I87-J87&lt;0,0,I87-J87)</f>
        <v>0</v>
      </c>
    </row>
    <row r="88" spans="1:11" s="19" customFormat="1" ht="45" customHeight="1" hidden="1">
      <c r="A88" s="84"/>
      <c r="B88" s="85"/>
      <c r="C88" s="118"/>
      <c r="D88" s="704"/>
      <c r="E88" s="704"/>
      <c r="F88" s="88"/>
      <c r="G88" s="86"/>
      <c r="H88" s="87"/>
      <c r="I88" s="47">
        <f>CEILING(F88*G88*H88,1)</f>
        <v>0</v>
      </c>
      <c r="J88" s="82"/>
      <c r="K88" s="47">
        <f>IF(I88-J88&lt;0,0,I88-J88)</f>
        <v>0</v>
      </c>
    </row>
    <row r="89" spans="1:11" ht="15">
      <c r="A89" s="468" t="s">
        <v>20</v>
      </c>
      <c r="B89" s="469"/>
      <c r="C89" s="469"/>
      <c r="D89" s="469"/>
      <c r="E89" s="469"/>
      <c r="F89" s="469"/>
      <c r="G89" s="469"/>
      <c r="H89" s="470"/>
      <c r="I89" s="47">
        <f>SUM(I81:I82,I87:I88)</f>
        <v>0</v>
      </c>
      <c r="J89" s="47">
        <f>SUM(J81:J88)</f>
        <v>0</v>
      </c>
      <c r="K89" s="47">
        <f>SUM(K81:K88)</f>
        <v>0</v>
      </c>
    </row>
    <row r="90" spans="1:11" ht="22.5" customHeight="1">
      <c r="A90" s="57" t="s">
        <v>21</v>
      </c>
      <c r="B90" s="76"/>
      <c r="C90" s="120"/>
      <c r="D90" s="77"/>
      <c r="E90" s="77"/>
      <c r="F90" s="77"/>
      <c r="G90" s="77"/>
      <c r="H90" s="77"/>
      <c r="I90" s="55"/>
      <c r="J90" s="55"/>
      <c r="K90" s="56"/>
    </row>
    <row r="91" spans="1:11" ht="200.1" customHeight="1">
      <c r="A91" s="397"/>
      <c r="B91" s="398"/>
      <c r="C91" s="398"/>
      <c r="D91" s="398"/>
      <c r="E91" s="398"/>
      <c r="F91" s="398"/>
      <c r="G91" s="398"/>
      <c r="H91" s="398"/>
      <c r="I91" s="398"/>
      <c r="J91" s="398"/>
      <c r="K91" s="399"/>
    </row>
    <row r="92" spans="1:11" ht="16.5" customHeight="1" hidden="1">
      <c r="A92" s="403"/>
      <c r="B92" s="404"/>
      <c r="C92" s="404"/>
      <c r="D92" s="404"/>
      <c r="E92" s="404"/>
      <c r="F92" s="404"/>
      <c r="G92" s="404"/>
      <c r="H92" s="404"/>
      <c r="I92" s="404"/>
      <c r="J92" s="404"/>
      <c r="K92" s="405"/>
    </row>
    <row r="93" spans="1:11" ht="15.75" thickBot="1">
      <c r="A93" s="23" t="s">
        <v>47</v>
      </c>
      <c r="B93" s="24"/>
      <c r="C93" s="24"/>
      <c r="D93" s="24"/>
      <c r="E93" s="24"/>
      <c r="F93" s="24"/>
      <c r="G93" s="24"/>
      <c r="H93" s="24"/>
      <c r="I93" s="24"/>
      <c r="J93" s="24"/>
      <c r="K93" s="25"/>
    </row>
    <row r="94" spans="1:11" ht="15.75" thickTop="1">
      <c r="A94" s="666" t="s">
        <v>49</v>
      </c>
      <c r="B94" s="667"/>
      <c r="C94" s="667"/>
      <c r="D94" s="667"/>
      <c r="E94" s="667"/>
      <c r="F94" s="667"/>
      <c r="G94" s="667"/>
      <c r="H94" s="667"/>
      <c r="I94" s="667"/>
      <c r="J94" s="667"/>
      <c r="K94" s="668"/>
    </row>
    <row r="95" spans="1:11" ht="28.5" customHeight="1">
      <c r="A95" s="520" t="s">
        <v>48</v>
      </c>
      <c r="B95" s="521"/>
      <c r="C95" s="521"/>
      <c r="D95" s="521"/>
      <c r="E95" s="521"/>
      <c r="F95" s="521"/>
      <c r="G95" s="521"/>
      <c r="H95" s="521"/>
      <c r="I95" s="521"/>
      <c r="J95" s="521"/>
      <c r="K95" s="522"/>
    </row>
    <row r="96" spans="1:11" ht="15" customHeight="1">
      <c r="A96" s="480"/>
      <c r="B96" s="481"/>
      <c r="C96" s="481"/>
      <c r="D96" s="481"/>
      <c r="E96" s="481"/>
      <c r="F96" s="481"/>
      <c r="G96" s="481"/>
      <c r="H96" s="482"/>
      <c r="I96" s="706" t="s">
        <v>76</v>
      </c>
      <c r="J96" s="707" t="s">
        <v>74</v>
      </c>
      <c r="K96" s="706" t="s">
        <v>52</v>
      </c>
    </row>
    <row r="97" spans="1:11" ht="15">
      <c r="A97" s="483"/>
      <c r="B97" s="484"/>
      <c r="C97" s="484"/>
      <c r="D97" s="484"/>
      <c r="E97" s="484"/>
      <c r="F97" s="484"/>
      <c r="G97" s="484"/>
      <c r="H97" s="485"/>
      <c r="I97" s="747"/>
      <c r="J97" s="707"/>
      <c r="K97" s="706"/>
    </row>
    <row r="98" spans="1:11" ht="30" customHeight="1" hidden="1">
      <c r="A98" s="748"/>
      <c r="B98" s="749"/>
      <c r="C98" s="749"/>
      <c r="D98" s="749"/>
      <c r="E98" s="749"/>
      <c r="F98" s="749"/>
      <c r="G98" s="749"/>
      <c r="H98" s="750"/>
      <c r="I98" s="71"/>
      <c r="J98" s="78"/>
      <c r="K98" s="47">
        <f aca="true" t="shared" si="7" ref="K98:K99">IF(I98-J98&lt;0,0,I98-J98)</f>
        <v>0</v>
      </c>
    </row>
    <row r="99" spans="1:11" ht="30" customHeight="1" hidden="1">
      <c r="A99" s="727"/>
      <c r="B99" s="746"/>
      <c r="C99" s="746"/>
      <c r="D99" s="746"/>
      <c r="E99" s="746"/>
      <c r="F99" s="746"/>
      <c r="G99" s="746"/>
      <c r="H99" s="728"/>
      <c r="I99" s="91"/>
      <c r="J99" s="82"/>
      <c r="K99" s="47">
        <f t="shared" si="7"/>
        <v>0</v>
      </c>
    </row>
    <row r="100" spans="1:11" ht="15">
      <c r="A100" s="468" t="s">
        <v>20</v>
      </c>
      <c r="B100" s="469"/>
      <c r="C100" s="469"/>
      <c r="D100" s="469"/>
      <c r="E100" s="469"/>
      <c r="F100" s="469"/>
      <c r="G100" s="469"/>
      <c r="H100" s="470"/>
      <c r="I100" s="47">
        <f>SUM(I98:I99)</f>
        <v>0</v>
      </c>
      <c r="J100" s="47">
        <f>SUM(J98:J99)</f>
        <v>0</v>
      </c>
      <c r="K100" s="47">
        <f>SUM(K98:K99)</f>
        <v>0</v>
      </c>
    </row>
    <row r="101" spans="1:11" ht="22.5" customHeight="1">
      <c r="A101" s="57" t="s">
        <v>21</v>
      </c>
      <c r="B101" s="76"/>
      <c r="C101" s="120"/>
      <c r="D101" s="77"/>
      <c r="E101" s="77"/>
      <c r="F101" s="77"/>
      <c r="G101" s="77"/>
      <c r="H101" s="77"/>
      <c r="I101" s="55"/>
      <c r="J101" s="55"/>
      <c r="K101" s="56"/>
    </row>
    <row r="102" spans="1:11" ht="200.1" customHeight="1">
      <c r="A102" s="397"/>
      <c r="B102" s="398"/>
      <c r="C102" s="398"/>
      <c r="D102" s="398"/>
      <c r="E102" s="398"/>
      <c r="F102" s="398"/>
      <c r="G102" s="398"/>
      <c r="H102" s="398"/>
      <c r="I102" s="398"/>
      <c r="J102" s="398"/>
      <c r="K102" s="399"/>
    </row>
    <row r="103" spans="1:11" ht="16.5" customHeight="1" hidden="1">
      <c r="A103" s="403"/>
      <c r="B103" s="404"/>
      <c r="C103" s="404"/>
      <c r="D103" s="404"/>
      <c r="E103" s="404"/>
      <c r="F103" s="404"/>
      <c r="G103" s="404"/>
      <c r="H103" s="404"/>
      <c r="I103" s="404"/>
      <c r="J103" s="404"/>
      <c r="K103" s="405"/>
    </row>
    <row r="104" spans="1:11" ht="15.75" thickBot="1">
      <c r="A104" s="23" t="s">
        <v>46</v>
      </c>
      <c r="B104" s="24"/>
      <c r="C104" s="24"/>
      <c r="D104" s="24"/>
      <c r="E104" s="24"/>
      <c r="F104" s="24"/>
      <c r="G104" s="24"/>
      <c r="H104" s="24"/>
      <c r="I104" s="24"/>
      <c r="J104" s="24"/>
      <c r="K104" s="25"/>
    </row>
    <row r="105" spans="1:11" ht="15.75" thickTop="1">
      <c r="A105" s="666" t="s">
        <v>19</v>
      </c>
      <c r="B105" s="667"/>
      <c r="C105" s="668"/>
      <c r="D105" s="575" t="s">
        <v>3</v>
      </c>
      <c r="E105" s="576"/>
      <c r="F105" s="576"/>
      <c r="G105" s="576"/>
      <c r="H105" s="576"/>
      <c r="I105" s="576"/>
      <c r="J105" s="576"/>
      <c r="K105" s="577"/>
    </row>
    <row r="106" spans="1:11" ht="28.5" customHeight="1">
      <c r="A106" s="520" t="s">
        <v>88</v>
      </c>
      <c r="B106" s="521"/>
      <c r="C106" s="522"/>
      <c r="D106" s="520" t="s">
        <v>83</v>
      </c>
      <c r="E106" s="521"/>
      <c r="F106" s="521"/>
      <c r="G106" s="521"/>
      <c r="H106" s="521"/>
      <c r="I106" s="521"/>
      <c r="J106" s="521"/>
      <c r="K106" s="522"/>
    </row>
    <row r="107" spans="1:11" ht="15" customHeight="1">
      <c r="A107" s="480"/>
      <c r="B107" s="481"/>
      <c r="C107" s="482"/>
      <c r="D107" s="705" t="s">
        <v>96</v>
      </c>
      <c r="E107" s="705"/>
      <c r="F107" s="706" t="s">
        <v>105</v>
      </c>
      <c r="G107" s="706"/>
      <c r="H107" s="706"/>
      <c r="I107" s="706" t="s">
        <v>76</v>
      </c>
      <c r="J107" s="707" t="s">
        <v>74</v>
      </c>
      <c r="K107" s="706" t="s">
        <v>52</v>
      </c>
    </row>
    <row r="108" spans="1:11" ht="15">
      <c r="A108" s="483"/>
      <c r="B108" s="484"/>
      <c r="C108" s="485"/>
      <c r="D108" s="705"/>
      <c r="E108" s="705"/>
      <c r="F108" s="706"/>
      <c r="G108" s="706"/>
      <c r="H108" s="706"/>
      <c r="I108" s="706"/>
      <c r="J108" s="707"/>
      <c r="K108" s="706"/>
    </row>
    <row r="109" spans="1:11" ht="31.5" customHeight="1" hidden="1">
      <c r="A109" s="465"/>
      <c r="B109" s="466"/>
      <c r="C109" s="467"/>
      <c r="D109" s="709"/>
      <c r="E109" s="709"/>
      <c r="F109" s="751"/>
      <c r="G109" s="751"/>
      <c r="H109" s="751"/>
      <c r="I109" s="47">
        <f>CEILING(D109*F109,1)</f>
        <v>0</v>
      </c>
      <c r="J109" s="78"/>
      <c r="K109" s="47">
        <f>IF(I109-J109&lt;0,0,I109-J109)</f>
        <v>0</v>
      </c>
    </row>
    <row r="110" spans="1:11" ht="31.5" customHeight="1" hidden="1">
      <c r="A110" s="752"/>
      <c r="B110" s="753"/>
      <c r="C110" s="124"/>
      <c r="D110" s="745"/>
      <c r="E110" s="745"/>
      <c r="F110" s="754"/>
      <c r="G110" s="754"/>
      <c r="H110" s="754"/>
      <c r="I110" s="47">
        <f>CEILING(D110*F110,1)</f>
        <v>0</v>
      </c>
      <c r="J110" s="82"/>
      <c r="K110" s="47">
        <f>IF(I110-J110&lt;0,0,I110-J110)</f>
        <v>0</v>
      </c>
    </row>
    <row r="111" spans="1:11" ht="15">
      <c r="A111" s="468" t="s">
        <v>20</v>
      </c>
      <c r="B111" s="469"/>
      <c r="C111" s="469"/>
      <c r="D111" s="469"/>
      <c r="E111" s="469"/>
      <c r="F111" s="469"/>
      <c r="G111" s="469"/>
      <c r="H111" s="470"/>
      <c r="I111" s="47">
        <f>SUM(I109:I110)</f>
        <v>0</v>
      </c>
      <c r="J111" s="47">
        <f>SUM(J109:J110)</f>
        <v>0</v>
      </c>
      <c r="K111" s="47">
        <f>SUM(K109:K110)</f>
        <v>0</v>
      </c>
    </row>
    <row r="112" spans="1:11" ht="22.5" customHeight="1">
      <c r="A112" s="57" t="s">
        <v>21</v>
      </c>
      <c r="B112" s="76"/>
      <c r="C112" s="120"/>
      <c r="D112" s="77"/>
      <c r="E112" s="77"/>
      <c r="F112" s="77"/>
      <c r="G112" s="77"/>
      <c r="H112" s="77"/>
      <c r="I112" s="55"/>
      <c r="J112" s="55"/>
      <c r="K112" s="56"/>
    </row>
    <row r="113" spans="1:11" ht="200.1" customHeight="1">
      <c r="A113" s="397"/>
      <c r="B113" s="398"/>
      <c r="C113" s="398"/>
      <c r="D113" s="398"/>
      <c r="E113" s="398"/>
      <c r="F113" s="398"/>
      <c r="G113" s="398"/>
      <c r="H113" s="398"/>
      <c r="I113" s="398"/>
      <c r="J113" s="398"/>
      <c r="K113" s="399"/>
    </row>
    <row r="114" spans="1:11" ht="16.5" customHeight="1">
      <c r="A114" s="403"/>
      <c r="B114" s="404"/>
      <c r="C114" s="404"/>
      <c r="D114" s="404"/>
      <c r="E114" s="404"/>
      <c r="F114" s="404"/>
      <c r="G114" s="404"/>
      <c r="H114" s="404"/>
      <c r="I114" s="404"/>
      <c r="J114" s="404"/>
      <c r="K114" s="405"/>
    </row>
    <row r="115" spans="1:11" ht="21">
      <c r="A115" s="543" t="s">
        <v>71</v>
      </c>
      <c r="B115" s="544"/>
      <c r="C115" s="544"/>
      <c r="D115" s="544"/>
      <c r="E115" s="544"/>
      <c r="F115" s="544"/>
      <c r="G115" s="544"/>
      <c r="H115" s="544"/>
      <c r="I115" s="544"/>
      <c r="J115" s="544"/>
      <c r="K115" s="545"/>
    </row>
    <row r="116" spans="1:11" ht="15">
      <c r="A116" s="540" t="s">
        <v>32</v>
      </c>
      <c r="B116" s="541"/>
      <c r="C116" s="541"/>
      <c r="D116" s="541"/>
      <c r="E116" s="541"/>
      <c r="F116" s="541"/>
      <c r="G116" s="541"/>
      <c r="H116" s="541"/>
      <c r="I116" s="541"/>
      <c r="J116" s="542"/>
      <c r="K116" s="33">
        <f>'Budget Summary'!I7</f>
        <v>0</v>
      </c>
    </row>
    <row r="117" spans="1:11" ht="15">
      <c r="A117" s="537" t="s">
        <v>33</v>
      </c>
      <c r="B117" s="538"/>
      <c r="C117" s="538"/>
      <c r="D117" s="538"/>
      <c r="E117" s="538"/>
      <c r="F117" s="538"/>
      <c r="G117" s="538"/>
      <c r="H117" s="538"/>
      <c r="I117" s="538"/>
      <c r="J117" s="539"/>
      <c r="K117" s="35">
        <f>'Budget Summary'!I8</f>
        <v>0</v>
      </c>
    </row>
    <row r="118" spans="1:11" ht="15">
      <c r="A118" s="540" t="s">
        <v>34</v>
      </c>
      <c r="B118" s="541"/>
      <c r="C118" s="541"/>
      <c r="D118" s="541"/>
      <c r="E118" s="541"/>
      <c r="F118" s="541"/>
      <c r="G118" s="541"/>
      <c r="H118" s="541"/>
      <c r="I118" s="541"/>
      <c r="J118" s="542"/>
      <c r="K118" s="34">
        <f>'Budget Summary'!I9</f>
        <v>0</v>
      </c>
    </row>
    <row r="119" spans="1:11" ht="15">
      <c r="A119" s="537" t="s">
        <v>35</v>
      </c>
      <c r="B119" s="538"/>
      <c r="C119" s="538"/>
      <c r="D119" s="538"/>
      <c r="E119" s="538"/>
      <c r="F119" s="538"/>
      <c r="G119" s="538"/>
      <c r="H119" s="538"/>
      <c r="I119" s="538"/>
      <c r="J119" s="539"/>
      <c r="K119" s="35">
        <f>'Budget Summary'!I10</f>
        <v>0</v>
      </c>
    </row>
    <row r="120" spans="1:11" ht="15">
      <c r="A120" s="701" t="s">
        <v>37</v>
      </c>
      <c r="B120" s="702"/>
      <c r="C120" s="702"/>
      <c r="D120" s="702"/>
      <c r="E120" s="702"/>
      <c r="F120" s="702"/>
      <c r="G120" s="702"/>
      <c r="H120" s="702"/>
      <c r="I120" s="702"/>
      <c r="J120" s="703"/>
      <c r="K120" s="34">
        <f>'Budget Summary'!I11</f>
        <v>0</v>
      </c>
    </row>
    <row r="121" spans="1:11" ht="15">
      <c r="A121" s="537" t="s">
        <v>39</v>
      </c>
      <c r="B121" s="538"/>
      <c r="C121" s="538"/>
      <c r="D121" s="538"/>
      <c r="E121" s="538"/>
      <c r="F121" s="538"/>
      <c r="G121" s="538"/>
      <c r="H121" s="538"/>
      <c r="I121" s="538"/>
      <c r="J121" s="539"/>
      <c r="K121" s="35" t="str">
        <f>'Budget Summary'!I12</f>
        <v>N/A</v>
      </c>
    </row>
    <row r="122" spans="1:11" ht="15">
      <c r="A122" s="540" t="s">
        <v>230</v>
      </c>
      <c r="B122" s="541"/>
      <c r="C122" s="541"/>
      <c r="D122" s="541"/>
      <c r="E122" s="541"/>
      <c r="F122" s="541"/>
      <c r="G122" s="541"/>
      <c r="H122" s="541"/>
      <c r="I122" s="541"/>
      <c r="J122" s="542"/>
      <c r="K122" s="34">
        <f>'Budget Summary'!I13</f>
        <v>0</v>
      </c>
    </row>
    <row r="123" spans="1:11" ht="15">
      <c r="A123" s="537" t="s">
        <v>45</v>
      </c>
      <c r="B123" s="538"/>
      <c r="C123" s="538"/>
      <c r="D123" s="538"/>
      <c r="E123" s="538"/>
      <c r="F123" s="538"/>
      <c r="G123" s="538"/>
      <c r="H123" s="538"/>
      <c r="I123" s="538"/>
      <c r="J123" s="539"/>
      <c r="K123" s="35">
        <f>'Budget Summary'!I14</f>
        <v>0</v>
      </c>
    </row>
    <row r="124" spans="1:11" ht="15">
      <c r="A124" s="546" t="s">
        <v>50</v>
      </c>
      <c r="B124" s="547"/>
      <c r="C124" s="547"/>
      <c r="D124" s="547"/>
      <c r="E124" s="547"/>
      <c r="F124" s="547"/>
      <c r="G124" s="547"/>
      <c r="H124" s="547"/>
      <c r="I124" s="547"/>
      <c r="J124" s="548"/>
      <c r="K124" s="36">
        <f>'Budget Summary'!I16</f>
        <v>0</v>
      </c>
    </row>
    <row r="125" spans="1:11" ht="15">
      <c r="A125" s="540" t="s">
        <v>46</v>
      </c>
      <c r="B125" s="541"/>
      <c r="C125" s="541"/>
      <c r="D125" s="541"/>
      <c r="E125" s="541"/>
      <c r="F125" s="541"/>
      <c r="G125" s="541"/>
      <c r="H125" s="541"/>
      <c r="I125" s="541"/>
      <c r="J125" s="542"/>
      <c r="K125" s="34">
        <f>'Budget Summary'!I17</f>
        <v>0</v>
      </c>
    </row>
    <row r="126" spans="1:11" ht="15">
      <c r="A126" s="546" t="s">
        <v>51</v>
      </c>
      <c r="B126" s="547"/>
      <c r="C126" s="547"/>
      <c r="D126" s="547"/>
      <c r="E126" s="547"/>
      <c r="F126" s="547"/>
      <c r="G126" s="547"/>
      <c r="H126" s="547"/>
      <c r="I126" s="547"/>
      <c r="J126" s="548"/>
      <c r="K126" s="36">
        <f>'Budget Summary'!I19</f>
        <v>0</v>
      </c>
    </row>
    <row r="127" spans="1:11" ht="15">
      <c r="A127" s="540" t="s">
        <v>52</v>
      </c>
      <c r="B127" s="541"/>
      <c r="C127" s="541"/>
      <c r="D127" s="541"/>
      <c r="E127" s="541"/>
      <c r="F127" s="541"/>
      <c r="G127" s="541"/>
      <c r="H127" s="541"/>
      <c r="I127" s="541"/>
      <c r="J127" s="542"/>
      <c r="K127" s="37">
        <f>'Budget Summary'!I22</f>
        <v>0</v>
      </c>
    </row>
    <row r="128" spans="1:11" ht="15">
      <c r="A128" s="537" t="s">
        <v>74</v>
      </c>
      <c r="B128" s="538"/>
      <c r="C128" s="538"/>
      <c r="D128" s="538"/>
      <c r="E128" s="538"/>
      <c r="F128" s="538"/>
      <c r="G128" s="538"/>
      <c r="H128" s="538"/>
      <c r="I128" s="538"/>
      <c r="J128" s="539"/>
      <c r="K128" s="38">
        <f>'Budget Summary'!I23</f>
        <v>0</v>
      </c>
    </row>
    <row r="129" spans="1:11" ht="15">
      <c r="A129" s="540" t="s">
        <v>77</v>
      </c>
      <c r="B129" s="541"/>
      <c r="C129" s="541"/>
      <c r="D129" s="541"/>
      <c r="E129" s="541"/>
      <c r="F129" s="541"/>
      <c r="G129" s="541"/>
      <c r="H129" s="541"/>
      <c r="I129" s="541"/>
      <c r="J129" s="542"/>
      <c r="K129" s="37" t="str">
        <f>'Budget Summary'!I24</f>
        <v>N/A</v>
      </c>
    </row>
    <row r="130" ht="15">
      <c r="A130" s="14"/>
    </row>
    <row r="131" ht="15">
      <c r="A131" s="14"/>
    </row>
    <row r="132" ht="15">
      <c r="A132" s="14"/>
    </row>
    <row r="133" ht="15">
      <c r="A133" s="14"/>
    </row>
    <row r="134" ht="15">
      <c r="A134" s="14"/>
    </row>
    <row r="135" ht="15">
      <c r="A135" s="14"/>
    </row>
    <row r="136" ht="15">
      <c r="A136" s="14"/>
    </row>
    <row r="137" ht="15">
      <c r="A137" s="14"/>
    </row>
    <row r="138" ht="15">
      <c r="A138" s="14"/>
    </row>
    <row r="139" ht="15">
      <c r="A139" s="14"/>
    </row>
    <row r="140" ht="15">
      <c r="A140" s="14"/>
    </row>
    <row r="141" ht="15">
      <c r="A141" s="14"/>
    </row>
    <row r="142" ht="15">
      <c r="A142" s="14"/>
    </row>
    <row r="143" ht="15">
      <c r="A143" s="14"/>
    </row>
    <row r="144" ht="15">
      <c r="A144" s="14"/>
    </row>
    <row r="145" ht="15">
      <c r="A145" s="14"/>
    </row>
    <row r="146" ht="15">
      <c r="A146" s="14"/>
    </row>
    <row r="147" ht="15">
      <c r="A147" s="14"/>
    </row>
    <row r="148" ht="15">
      <c r="A148" s="14"/>
    </row>
    <row r="149" ht="15">
      <c r="A149" s="14"/>
    </row>
    <row r="150" ht="15">
      <c r="A150" s="14"/>
    </row>
    <row r="151" ht="15">
      <c r="A151" s="14"/>
    </row>
    <row r="152" ht="15">
      <c r="A152" s="14"/>
    </row>
    <row r="153" ht="15">
      <c r="A153" s="14"/>
    </row>
    <row r="154" ht="15">
      <c r="A154" s="14"/>
    </row>
    <row r="155" ht="15">
      <c r="A155" s="14"/>
    </row>
    <row r="156" ht="15">
      <c r="A156" s="14"/>
    </row>
    <row r="157" ht="15">
      <c r="A157" s="14"/>
    </row>
    <row r="158" ht="15">
      <c r="A158" s="14"/>
    </row>
    <row r="159" ht="15">
      <c r="A159" s="14"/>
    </row>
    <row r="160" ht="15">
      <c r="A160" s="14"/>
    </row>
    <row r="161" ht="15">
      <c r="A161" s="14"/>
    </row>
    <row r="162" ht="15">
      <c r="A162" s="14"/>
    </row>
    <row r="163" ht="15">
      <c r="A163" s="14"/>
    </row>
    <row r="164" ht="15">
      <c r="A164" s="14"/>
    </row>
    <row r="165" ht="15">
      <c r="A165" s="14"/>
    </row>
    <row r="166" ht="15">
      <c r="A166" s="14"/>
    </row>
    <row r="167" ht="15">
      <c r="A167" s="14"/>
    </row>
    <row r="168" ht="15">
      <c r="A168" s="14"/>
    </row>
    <row r="169" ht="15">
      <c r="A169" s="14"/>
    </row>
    <row r="170" ht="15">
      <c r="A170" s="14"/>
    </row>
    <row r="171" ht="15">
      <c r="A171" s="14"/>
    </row>
    <row r="172" ht="15">
      <c r="A172" s="14"/>
    </row>
    <row r="173" ht="15">
      <c r="A173" s="14"/>
    </row>
    <row r="174" ht="15">
      <c r="A174" s="14"/>
    </row>
    <row r="175" ht="15">
      <c r="A175" s="14"/>
    </row>
    <row r="176" ht="15">
      <c r="A176" s="14"/>
    </row>
    <row r="177" ht="15">
      <c r="A177" s="14"/>
    </row>
    <row r="178" ht="15">
      <c r="A178" s="14"/>
    </row>
    <row r="179" ht="15">
      <c r="A179" s="14"/>
    </row>
    <row r="180" ht="15">
      <c r="A180" s="14"/>
    </row>
    <row r="181" ht="15">
      <c r="A181" s="14"/>
    </row>
    <row r="182" ht="15">
      <c r="A182" s="14"/>
    </row>
    <row r="183" ht="15">
      <c r="A183" s="14"/>
    </row>
    <row r="184" ht="15">
      <c r="A184" s="14"/>
    </row>
    <row r="185" ht="15">
      <c r="A185" s="14"/>
    </row>
    <row r="186" ht="15">
      <c r="A186" s="14"/>
    </row>
    <row r="187" ht="15">
      <c r="A187" s="14"/>
    </row>
    <row r="188" ht="15">
      <c r="A188" s="14"/>
    </row>
    <row r="189" ht="15">
      <c r="A189" s="14"/>
    </row>
    <row r="190" ht="15">
      <c r="A190" s="14"/>
    </row>
    <row r="191" ht="15">
      <c r="A191" s="14"/>
    </row>
    <row r="192" ht="15">
      <c r="A192" s="14"/>
    </row>
    <row r="193" ht="15">
      <c r="A193" s="14"/>
    </row>
    <row r="194" ht="15">
      <c r="A194" s="14"/>
    </row>
    <row r="195" ht="15">
      <c r="A195" s="14"/>
    </row>
    <row r="196" ht="15">
      <c r="A196" s="14"/>
    </row>
    <row r="197" ht="15">
      <c r="A197" s="14"/>
    </row>
    <row r="198" ht="15">
      <c r="A198" s="14"/>
    </row>
    <row r="199" ht="15">
      <c r="A199" s="14"/>
    </row>
    <row r="200" ht="15">
      <c r="A200" s="14"/>
    </row>
    <row r="201" ht="15">
      <c r="A201" s="14"/>
    </row>
    <row r="202" ht="15">
      <c r="A202" s="14"/>
    </row>
    <row r="203" ht="15">
      <c r="A203" s="14"/>
    </row>
    <row r="204" ht="15">
      <c r="A204" s="14"/>
    </row>
    <row r="205" ht="15">
      <c r="A205" s="14"/>
    </row>
    <row r="206" ht="15">
      <c r="A206" s="14"/>
    </row>
    <row r="207" ht="15">
      <c r="A207" s="14"/>
    </row>
    <row r="208" ht="15">
      <c r="A208" s="14"/>
    </row>
    <row r="209" ht="15">
      <c r="A209" s="14"/>
    </row>
    <row r="210" ht="15">
      <c r="A210" s="14"/>
    </row>
    <row r="211" ht="15">
      <c r="A211" s="14"/>
    </row>
    <row r="212" ht="15">
      <c r="A212" s="14"/>
    </row>
    <row r="213" ht="15">
      <c r="A213" s="14"/>
    </row>
    <row r="214" ht="15">
      <c r="A214" s="14"/>
    </row>
    <row r="215" ht="15">
      <c r="A215" s="14"/>
    </row>
    <row r="216" ht="15">
      <c r="A216" s="14"/>
    </row>
    <row r="217" ht="15">
      <c r="A217" s="14"/>
    </row>
    <row r="218" ht="15">
      <c r="A218" s="14"/>
    </row>
    <row r="219" ht="15">
      <c r="A219" s="14"/>
    </row>
    <row r="220" ht="15">
      <c r="A220" s="14"/>
    </row>
    <row r="221" ht="15">
      <c r="A221" s="14"/>
    </row>
    <row r="222" ht="15">
      <c r="A222" s="14"/>
    </row>
    <row r="223" ht="15">
      <c r="A223" s="14"/>
    </row>
    <row r="224" ht="15">
      <c r="A224" s="14"/>
    </row>
    <row r="225" ht="15">
      <c r="A225" s="14"/>
    </row>
    <row r="226" ht="15">
      <c r="A226" s="14"/>
    </row>
    <row r="227" ht="15">
      <c r="A227" s="14"/>
    </row>
    <row r="228" ht="15">
      <c r="A228" s="14"/>
    </row>
    <row r="229" ht="15">
      <c r="A229" s="14"/>
    </row>
    <row r="230" ht="15">
      <c r="A230" s="14"/>
    </row>
    <row r="231" ht="15">
      <c r="A231" s="14"/>
    </row>
    <row r="232" ht="15">
      <c r="A232" s="14"/>
    </row>
    <row r="233" ht="15">
      <c r="A233" s="14"/>
    </row>
    <row r="234" ht="15">
      <c r="A234" s="14"/>
    </row>
    <row r="235" ht="15">
      <c r="A235" s="14"/>
    </row>
    <row r="236" ht="15">
      <c r="A236" s="14"/>
    </row>
    <row r="237" ht="15">
      <c r="A237" s="14"/>
    </row>
    <row r="238" ht="15">
      <c r="A238" s="14"/>
    </row>
    <row r="239" ht="15">
      <c r="A239" s="14"/>
    </row>
    <row r="240" ht="15">
      <c r="A240" s="14"/>
    </row>
    <row r="241" ht="15">
      <c r="A241" s="14"/>
    </row>
    <row r="242" ht="15">
      <c r="A242" s="14"/>
    </row>
    <row r="243" ht="15">
      <c r="A243" s="14"/>
    </row>
    <row r="244" ht="15">
      <c r="A244" s="14"/>
    </row>
    <row r="245" ht="15">
      <c r="A245" s="14"/>
    </row>
    <row r="246" ht="15">
      <c r="A246" s="14"/>
    </row>
    <row r="247" ht="15">
      <c r="A247" s="14"/>
    </row>
    <row r="248" ht="15">
      <c r="A248" s="14"/>
    </row>
    <row r="249" ht="15">
      <c r="A249" s="14"/>
    </row>
    <row r="250" ht="15">
      <c r="A250" s="14"/>
    </row>
    <row r="251" ht="15">
      <c r="A251" s="14"/>
    </row>
    <row r="252" ht="15">
      <c r="A252" s="14"/>
    </row>
    <row r="253" ht="15">
      <c r="A253" s="14"/>
    </row>
    <row r="254" ht="15">
      <c r="A254" s="14"/>
    </row>
    <row r="255" ht="15">
      <c r="A255" s="14"/>
    </row>
    <row r="256" ht="15">
      <c r="A256" s="14"/>
    </row>
    <row r="257" ht="15">
      <c r="A257" s="14"/>
    </row>
    <row r="258" ht="15">
      <c r="A258" s="14"/>
    </row>
    <row r="259" ht="15">
      <c r="A259" s="14"/>
    </row>
    <row r="260" ht="15">
      <c r="A260" s="14"/>
    </row>
    <row r="261" ht="15">
      <c r="A261" s="14"/>
    </row>
    <row r="262" ht="15">
      <c r="A262" s="14"/>
    </row>
    <row r="263" ht="15">
      <c r="A263" s="14"/>
    </row>
    <row r="264" ht="15">
      <c r="A264" s="14"/>
    </row>
    <row r="265" ht="15">
      <c r="A265" s="14"/>
    </row>
    <row r="266" ht="15">
      <c r="A266" s="14"/>
    </row>
    <row r="267" ht="15">
      <c r="A267" s="14"/>
    </row>
    <row r="268" ht="15">
      <c r="A268" s="14"/>
    </row>
    <row r="269" ht="15">
      <c r="A269" s="14"/>
    </row>
    <row r="270" ht="15">
      <c r="A270" s="14"/>
    </row>
    <row r="271" ht="15">
      <c r="A271" s="14"/>
    </row>
    <row r="272" ht="15">
      <c r="A272" s="14"/>
    </row>
    <row r="273" ht="15">
      <c r="A273" s="14"/>
    </row>
    <row r="274" ht="15">
      <c r="A274" s="14"/>
    </row>
    <row r="275" ht="15">
      <c r="A275" s="14"/>
    </row>
    <row r="276" ht="15">
      <c r="A276" s="14"/>
    </row>
    <row r="277" ht="15">
      <c r="A277" s="14"/>
    </row>
    <row r="278" ht="15">
      <c r="A278" s="14"/>
    </row>
    <row r="279" ht="15">
      <c r="A279" s="14"/>
    </row>
    <row r="280" ht="15">
      <c r="A280" s="14"/>
    </row>
    <row r="281" ht="15">
      <c r="A281" s="14"/>
    </row>
    <row r="282" ht="15">
      <c r="A282" s="14"/>
    </row>
    <row r="283" ht="15">
      <c r="A283" s="14"/>
    </row>
    <row r="284" ht="15">
      <c r="A284" s="14"/>
    </row>
    <row r="285" ht="15">
      <c r="A285" s="14"/>
    </row>
    <row r="286" ht="15">
      <c r="A286" s="14"/>
    </row>
    <row r="287" ht="15">
      <c r="A287" s="14"/>
    </row>
    <row r="288" ht="15">
      <c r="A288" s="14"/>
    </row>
    <row r="289" ht="15">
      <c r="A289" s="14"/>
    </row>
    <row r="290" ht="15">
      <c r="A290" s="14"/>
    </row>
    <row r="291" ht="15">
      <c r="A291" s="14"/>
    </row>
    <row r="292" ht="15">
      <c r="A292" s="14"/>
    </row>
    <row r="293" ht="15">
      <c r="A293" s="14"/>
    </row>
    <row r="294" ht="15">
      <c r="A294" s="14"/>
    </row>
    <row r="295" ht="15">
      <c r="A295" s="14"/>
    </row>
    <row r="296" ht="15">
      <c r="A296" s="14"/>
    </row>
    <row r="297" ht="15">
      <c r="A297" s="14"/>
    </row>
    <row r="298" ht="15">
      <c r="A298" s="14"/>
    </row>
    <row r="299" ht="15">
      <c r="A299" s="14"/>
    </row>
    <row r="300" ht="15">
      <c r="A300" s="14"/>
    </row>
    <row r="301" ht="15">
      <c r="A301" s="14"/>
    </row>
    <row r="302" ht="15">
      <c r="A302" s="14"/>
    </row>
    <row r="303" ht="15">
      <c r="A303" s="14"/>
    </row>
    <row r="304" ht="15">
      <c r="A304" s="14"/>
    </row>
    <row r="305" ht="15">
      <c r="A305" s="14"/>
    </row>
    <row r="306" ht="15">
      <c r="A306" s="14"/>
    </row>
    <row r="307" ht="15">
      <c r="A307" s="14"/>
    </row>
    <row r="308" ht="15">
      <c r="A308" s="14"/>
    </row>
    <row r="309" ht="15">
      <c r="A309" s="14"/>
    </row>
    <row r="310" ht="15">
      <c r="A310" s="14"/>
    </row>
    <row r="311" ht="15">
      <c r="A311" s="14"/>
    </row>
    <row r="312" ht="15">
      <c r="A312" s="14"/>
    </row>
    <row r="313" ht="15">
      <c r="A313" s="14"/>
    </row>
    <row r="314" ht="15">
      <c r="A314" s="14"/>
    </row>
    <row r="315" ht="15">
      <c r="A315" s="14"/>
    </row>
    <row r="316" ht="15">
      <c r="A316" s="14"/>
    </row>
    <row r="317" ht="15">
      <c r="A317" s="14"/>
    </row>
    <row r="318" ht="15">
      <c r="A318" s="14"/>
    </row>
    <row r="319" ht="15">
      <c r="A319" s="14"/>
    </row>
    <row r="320" ht="15">
      <c r="A320" s="14"/>
    </row>
    <row r="321" ht="15">
      <c r="A321" s="14"/>
    </row>
    <row r="322" ht="15">
      <c r="A322" s="14"/>
    </row>
    <row r="323" ht="15">
      <c r="A323" s="14"/>
    </row>
    <row r="324" ht="15">
      <c r="A324" s="14"/>
    </row>
    <row r="325" ht="15">
      <c r="A325" s="14"/>
    </row>
    <row r="326" ht="15">
      <c r="A326" s="14"/>
    </row>
    <row r="327" ht="15">
      <c r="A327" s="14"/>
    </row>
    <row r="328" ht="15">
      <c r="A328" s="14"/>
    </row>
    <row r="329" ht="15">
      <c r="A329" s="14"/>
    </row>
    <row r="330" ht="15">
      <c r="A330" s="14"/>
    </row>
    <row r="331" ht="15">
      <c r="A331" s="14"/>
    </row>
    <row r="332" ht="15">
      <c r="A332" s="14"/>
    </row>
    <row r="333" ht="15">
      <c r="A333" s="14"/>
    </row>
    <row r="334" ht="15">
      <c r="A334" s="14"/>
    </row>
    <row r="335" ht="15">
      <c r="A335" s="14"/>
    </row>
    <row r="336" ht="15">
      <c r="A336" s="14"/>
    </row>
    <row r="337" ht="15">
      <c r="A337" s="14"/>
    </row>
    <row r="338" ht="15">
      <c r="A338" s="14"/>
    </row>
    <row r="339" ht="15">
      <c r="A339" s="14"/>
    </row>
    <row r="340" ht="15">
      <c r="A340" s="14"/>
    </row>
    <row r="341" ht="15">
      <c r="A341" s="14"/>
    </row>
    <row r="342" ht="15">
      <c r="A342" s="14"/>
    </row>
    <row r="343" ht="15">
      <c r="A343" s="14"/>
    </row>
    <row r="344" ht="15">
      <c r="A344" s="14"/>
    </row>
    <row r="345" ht="15">
      <c r="A345" s="14"/>
    </row>
    <row r="346" ht="15">
      <c r="A346" s="14"/>
    </row>
    <row r="347" ht="15">
      <c r="A347" s="14"/>
    </row>
    <row r="348" ht="15">
      <c r="A348" s="14"/>
    </row>
    <row r="349" ht="15">
      <c r="A349" s="14"/>
    </row>
    <row r="350" ht="15">
      <c r="A350" s="14"/>
    </row>
    <row r="351" ht="15">
      <c r="A351" s="14"/>
    </row>
    <row r="352" ht="15">
      <c r="A352" s="14"/>
    </row>
    <row r="353" ht="15">
      <c r="A353" s="14"/>
    </row>
    <row r="354" ht="15">
      <c r="A354" s="14"/>
    </row>
    <row r="355" ht="15">
      <c r="A355" s="14"/>
    </row>
    <row r="356" ht="15">
      <c r="A356" s="14"/>
    </row>
    <row r="357" ht="15">
      <c r="A357" s="14"/>
    </row>
    <row r="358" ht="15">
      <c r="A358" s="14"/>
    </row>
    <row r="359" ht="15">
      <c r="A359" s="14"/>
    </row>
    <row r="360" ht="15">
      <c r="A360" s="14"/>
    </row>
    <row r="361" ht="15">
      <c r="A361" s="14"/>
    </row>
    <row r="362" ht="15">
      <c r="A362" s="14"/>
    </row>
    <row r="363" ht="15">
      <c r="A363" s="14"/>
    </row>
    <row r="364" ht="15">
      <c r="A364" s="14"/>
    </row>
    <row r="365" ht="15">
      <c r="A365" s="14"/>
    </row>
    <row r="366" ht="15">
      <c r="A366" s="14"/>
    </row>
    <row r="367" ht="15">
      <c r="A367" s="14"/>
    </row>
    <row r="368" ht="15">
      <c r="A368" s="14"/>
    </row>
    <row r="369" ht="15">
      <c r="A369" s="14"/>
    </row>
    <row r="370" ht="15">
      <c r="A370" s="14"/>
    </row>
    <row r="371" ht="15">
      <c r="A371" s="14"/>
    </row>
    <row r="372" ht="15">
      <c r="A372" s="14"/>
    </row>
    <row r="373" ht="15">
      <c r="A373" s="14"/>
    </row>
    <row r="374" ht="15">
      <c r="A374" s="14"/>
    </row>
    <row r="375" ht="15">
      <c r="A375" s="14"/>
    </row>
    <row r="376" ht="15">
      <c r="A376" s="14"/>
    </row>
    <row r="377" ht="15">
      <c r="A377" s="14"/>
    </row>
    <row r="378" ht="15">
      <c r="A378" s="14"/>
    </row>
    <row r="379" ht="15">
      <c r="A379" s="14"/>
    </row>
    <row r="380" ht="15">
      <c r="A380" s="14"/>
    </row>
    <row r="381" ht="15">
      <c r="A381" s="14"/>
    </row>
    <row r="382" ht="15">
      <c r="A382" s="14"/>
    </row>
    <row r="383" ht="15">
      <c r="A383" s="14"/>
    </row>
    <row r="384" ht="15">
      <c r="A384" s="14"/>
    </row>
    <row r="385" ht="15">
      <c r="A385" s="14"/>
    </row>
    <row r="386" ht="15">
      <c r="A386" s="14"/>
    </row>
    <row r="387" ht="15">
      <c r="A387" s="14"/>
    </row>
    <row r="388" ht="15">
      <c r="A388" s="14"/>
    </row>
    <row r="389" ht="15">
      <c r="A389" s="14"/>
    </row>
    <row r="390" ht="15">
      <c r="A390" s="14"/>
    </row>
    <row r="391" ht="15">
      <c r="A391" s="14"/>
    </row>
    <row r="392" ht="15">
      <c r="A392" s="14"/>
    </row>
    <row r="393" ht="15">
      <c r="A393" s="14"/>
    </row>
    <row r="394" ht="15">
      <c r="A394" s="14"/>
    </row>
    <row r="395" ht="15">
      <c r="A395" s="14"/>
    </row>
    <row r="396" ht="15">
      <c r="A396" s="14"/>
    </row>
    <row r="397" ht="15">
      <c r="A397" s="14"/>
    </row>
    <row r="398" ht="15">
      <c r="A398" s="14"/>
    </row>
    <row r="399" ht="15">
      <c r="A399" s="14"/>
    </row>
    <row r="400" ht="15">
      <c r="A400" s="14"/>
    </row>
    <row r="401" ht="15">
      <c r="A401" s="14"/>
    </row>
    <row r="402" ht="15">
      <c r="A402" s="14"/>
    </row>
    <row r="403" ht="15">
      <c r="A403" s="14"/>
    </row>
    <row r="404" ht="15">
      <c r="A404" s="14"/>
    </row>
    <row r="405" ht="15">
      <c r="A405" s="14"/>
    </row>
    <row r="406" ht="15">
      <c r="A406" s="14"/>
    </row>
    <row r="407" ht="15">
      <c r="A407" s="14"/>
    </row>
    <row r="408" ht="15">
      <c r="A408" s="14"/>
    </row>
    <row r="409" ht="15">
      <c r="A409" s="14"/>
    </row>
    <row r="410" ht="15">
      <c r="A410" s="14"/>
    </row>
    <row r="411" ht="15">
      <c r="A411" s="14"/>
    </row>
    <row r="412" ht="15">
      <c r="A412" s="14"/>
    </row>
    <row r="413" ht="15">
      <c r="A413" s="14"/>
    </row>
    <row r="414" ht="15">
      <c r="A414" s="14"/>
    </row>
    <row r="415" ht="15">
      <c r="A415" s="14"/>
    </row>
    <row r="416" ht="15">
      <c r="A416" s="14"/>
    </row>
    <row r="417" ht="15">
      <c r="A417" s="14"/>
    </row>
    <row r="418" ht="15">
      <c r="A418" s="14"/>
    </row>
    <row r="419" ht="15">
      <c r="A419" s="14"/>
    </row>
    <row r="420" ht="15">
      <c r="A420" s="14"/>
    </row>
    <row r="421" ht="15">
      <c r="A421" s="14"/>
    </row>
    <row r="422" ht="15">
      <c r="A422" s="14"/>
    </row>
    <row r="423" ht="15">
      <c r="A423" s="14"/>
    </row>
    <row r="424" ht="15">
      <c r="A424" s="14"/>
    </row>
    <row r="425" ht="15">
      <c r="A425" s="14"/>
    </row>
    <row r="426" ht="15">
      <c r="A426" s="14"/>
    </row>
    <row r="427" ht="15">
      <c r="A427" s="14"/>
    </row>
    <row r="428" ht="15">
      <c r="A428" s="14"/>
    </row>
    <row r="429" ht="15">
      <c r="A429" s="14"/>
    </row>
    <row r="430" ht="15">
      <c r="A430" s="14"/>
    </row>
    <row r="431" ht="15">
      <c r="A431" s="14"/>
    </row>
    <row r="432" ht="15">
      <c r="A432" s="14"/>
    </row>
    <row r="433" ht="15">
      <c r="A433" s="14"/>
    </row>
    <row r="434" ht="15">
      <c r="A434" s="14"/>
    </row>
    <row r="435" ht="15">
      <c r="A435" s="14"/>
    </row>
    <row r="436" ht="15">
      <c r="A436" s="14"/>
    </row>
    <row r="437" ht="15">
      <c r="A437" s="14"/>
    </row>
    <row r="438" ht="15">
      <c r="A438" s="14"/>
    </row>
    <row r="439" ht="15">
      <c r="A439" s="14"/>
    </row>
    <row r="440" ht="15">
      <c r="A440" s="14"/>
    </row>
    <row r="441" ht="15">
      <c r="A441" s="14"/>
    </row>
    <row r="442" ht="15">
      <c r="A442" s="14"/>
    </row>
    <row r="443" ht="15">
      <c r="A443" s="14"/>
    </row>
    <row r="444" ht="15">
      <c r="A444" s="14"/>
    </row>
    <row r="445" ht="15">
      <c r="A445" s="14"/>
    </row>
    <row r="446" ht="15">
      <c r="A446" s="14"/>
    </row>
    <row r="447" ht="15">
      <c r="A447" s="14"/>
    </row>
    <row r="448" ht="15">
      <c r="A448" s="14"/>
    </row>
    <row r="449" ht="15">
      <c r="A449" s="14"/>
    </row>
    <row r="450" ht="15">
      <c r="A450" s="14"/>
    </row>
    <row r="451" ht="15">
      <c r="A451" s="14"/>
    </row>
    <row r="452" ht="15">
      <c r="A452" s="14"/>
    </row>
    <row r="453" ht="15">
      <c r="A453" s="14"/>
    </row>
    <row r="454" ht="15">
      <c r="A454" s="14"/>
    </row>
    <row r="455" ht="15">
      <c r="A455" s="14"/>
    </row>
    <row r="456" ht="15">
      <c r="A456" s="14"/>
    </row>
    <row r="457" ht="15">
      <c r="A457" s="14"/>
    </row>
    <row r="458" ht="15">
      <c r="A458" s="14"/>
    </row>
    <row r="459" ht="15">
      <c r="A459" s="14"/>
    </row>
    <row r="460" ht="15">
      <c r="A460" s="14"/>
    </row>
    <row r="461" ht="15">
      <c r="A461" s="14"/>
    </row>
    <row r="462" ht="15">
      <c r="A462" s="14"/>
    </row>
    <row r="463" ht="15">
      <c r="A463" s="14"/>
    </row>
    <row r="464" ht="15">
      <c r="A464" s="14"/>
    </row>
    <row r="465" ht="15">
      <c r="A465" s="14"/>
    </row>
    <row r="466" ht="15">
      <c r="A466" s="14"/>
    </row>
    <row r="467" ht="15">
      <c r="A467" s="14"/>
    </row>
    <row r="468" ht="15">
      <c r="A468" s="14"/>
    </row>
    <row r="469" ht="15">
      <c r="A469" s="14"/>
    </row>
    <row r="470" ht="15">
      <c r="A470" s="14"/>
    </row>
    <row r="471" ht="15">
      <c r="A471" s="14"/>
    </row>
    <row r="472" ht="15">
      <c r="A472" s="14"/>
    </row>
    <row r="473" ht="15">
      <c r="A473" s="14"/>
    </row>
    <row r="474" ht="15">
      <c r="A474" s="14"/>
    </row>
    <row r="475" ht="15">
      <c r="A475" s="14"/>
    </row>
    <row r="476" ht="15">
      <c r="A476" s="14"/>
    </row>
    <row r="477" ht="15">
      <c r="A477" s="14"/>
    </row>
    <row r="478" ht="15">
      <c r="A478" s="14"/>
    </row>
    <row r="479" ht="15">
      <c r="A479" s="14"/>
    </row>
    <row r="480" ht="15">
      <c r="A480" s="14"/>
    </row>
    <row r="481" ht="15">
      <c r="A481" s="14"/>
    </row>
    <row r="482" ht="15">
      <c r="A482" s="14"/>
    </row>
    <row r="483" ht="15">
      <c r="A483" s="14"/>
    </row>
    <row r="484" ht="15">
      <c r="A484" s="14"/>
    </row>
    <row r="485" ht="15">
      <c r="A485" s="14"/>
    </row>
    <row r="486" ht="15">
      <c r="A486" s="14"/>
    </row>
    <row r="487" ht="15">
      <c r="A487" s="14"/>
    </row>
    <row r="488" ht="15">
      <c r="A488" s="14"/>
    </row>
    <row r="489" ht="15">
      <c r="A489" s="14"/>
    </row>
    <row r="490" ht="15">
      <c r="A490" s="14"/>
    </row>
    <row r="491" ht="15">
      <c r="A491" s="14"/>
    </row>
    <row r="492" ht="15">
      <c r="A492" s="14"/>
    </row>
    <row r="493" ht="15">
      <c r="A493" s="14"/>
    </row>
    <row r="494" ht="15">
      <c r="A494" s="14"/>
    </row>
    <row r="495" ht="15">
      <c r="A495" s="14"/>
    </row>
    <row r="496" ht="15">
      <c r="A496" s="14"/>
    </row>
    <row r="497" ht="15">
      <c r="A497" s="14"/>
    </row>
    <row r="498" ht="15">
      <c r="A498" s="14"/>
    </row>
    <row r="499" ht="15">
      <c r="A499" s="14"/>
    </row>
    <row r="500" ht="15">
      <c r="A500" s="14"/>
    </row>
    <row r="501" ht="15">
      <c r="A501" s="14"/>
    </row>
    <row r="502" ht="15">
      <c r="A502" s="14"/>
    </row>
    <row r="503" ht="15">
      <c r="A503" s="14"/>
    </row>
    <row r="504" ht="15">
      <c r="A504" s="14"/>
    </row>
    <row r="505" ht="15">
      <c r="A505" s="14"/>
    </row>
    <row r="506" ht="15">
      <c r="A506" s="14"/>
    </row>
    <row r="507" ht="15">
      <c r="A507" s="14"/>
    </row>
    <row r="508" ht="15">
      <c r="A508" s="14"/>
    </row>
    <row r="509" ht="15">
      <c r="A509" s="14"/>
    </row>
    <row r="510" ht="15">
      <c r="A510" s="14"/>
    </row>
    <row r="511" ht="15">
      <c r="A511" s="14"/>
    </row>
    <row r="512" ht="15">
      <c r="A512" s="14"/>
    </row>
    <row r="513" ht="15">
      <c r="A513" s="14"/>
    </row>
    <row r="514" ht="15">
      <c r="A514" s="14"/>
    </row>
    <row r="515" ht="15">
      <c r="A515" s="14"/>
    </row>
    <row r="516" ht="15">
      <c r="A516" s="14"/>
    </row>
    <row r="517" ht="15">
      <c r="A517" s="14"/>
    </row>
    <row r="518" ht="15">
      <c r="A518" s="14"/>
    </row>
    <row r="519" ht="15">
      <c r="A519" s="14"/>
    </row>
    <row r="520" ht="15">
      <c r="A520" s="14"/>
    </row>
    <row r="521" ht="15">
      <c r="A521" s="14"/>
    </row>
    <row r="522" ht="15">
      <c r="A522" s="14"/>
    </row>
    <row r="523" ht="15">
      <c r="A523" s="14"/>
    </row>
    <row r="524" ht="15">
      <c r="A524" s="14"/>
    </row>
    <row r="525" ht="15">
      <c r="A525" s="14"/>
    </row>
    <row r="526" ht="15">
      <c r="A526" s="14"/>
    </row>
    <row r="527" ht="15">
      <c r="A527" s="14"/>
    </row>
    <row r="528" ht="15">
      <c r="A528" s="14"/>
    </row>
    <row r="529" ht="15">
      <c r="A529" s="14"/>
    </row>
    <row r="530" ht="15">
      <c r="A530" s="14"/>
    </row>
    <row r="531" ht="15">
      <c r="A531" s="14"/>
    </row>
    <row r="532" ht="15">
      <c r="A532" s="14"/>
    </row>
    <row r="533" ht="15">
      <c r="A533" s="14"/>
    </row>
    <row r="534" ht="15">
      <c r="A534" s="14"/>
    </row>
    <row r="535" ht="15">
      <c r="A535" s="14"/>
    </row>
    <row r="536" ht="15">
      <c r="A536" s="14"/>
    </row>
    <row r="537" ht="15">
      <c r="A537" s="14"/>
    </row>
    <row r="538" ht="15">
      <c r="A538" s="14"/>
    </row>
    <row r="539" ht="15">
      <c r="A539" s="14"/>
    </row>
    <row r="540" ht="15">
      <c r="A540" s="14"/>
    </row>
    <row r="541" ht="15">
      <c r="A541" s="14"/>
    </row>
    <row r="542" ht="15">
      <c r="A542" s="14"/>
    </row>
    <row r="543" ht="15">
      <c r="A543" s="14"/>
    </row>
    <row r="544" ht="15">
      <c r="A544" s="14"/>
    </row>
    <row r="545" ht="15">
      <c r="A545" s="14"/>
    </row>
    <row r="546" ht="15">
      <c r="A546" s="14"/>
    </row>
    <row r="547" ht="15">
      <c r="A547" s="14"/>
    </row>
    <row r="548" ht="15">
      <c r="A548" s="14"/>
    </row>
    <row r="549" ht="15">
      <c r="A549" s="14"/>
    </row>
    <row r="550" ht="15">
      <c r="A550" s="14"/>
    </row>
    <row r="551" ht="15">
      <c r="A551" s="14"/>
    </row>
    <row r="552" ht="15">
      <c r="A552" s="14"/>
    </row>
    <row r="553" ht="15">
      <c r="A553" s="14"/>
    </row>
    <row r="554" ht="15">
      <c r="A554" s="14"/>
    </row>
    <row r="555" ht="15">
      <c r="A555" s="14"/>
    </row>
    <row r="556" ht="15">
      <c r="A556" s="14"/>
    </row>
    <row r="557" ht="15">
      <c r="A557" s="14"/>
    </row>
    <row r="558" ht="15">
      <c r="A558" s="14"/>
    </row>
    <row r="559" ht="15">
      <c r="A559" s="14"/>
    </row>
    <row r="560" ht="15">
      <c r="A560" s="14"/>
    </row>
    <row r="561" ht="15">
      <c r="A561" s="14"/>
    </row>
    <row r="562" ht="15">
      <c r="A562" s="14"/>
    </row>
    <row r="563" ht="15">
      <c r="A563" s="14"/>
    </row>
    <row r="564" ht="15">
      <c r="A564" s="14"/>
    </row>
    <row r="565" ht="15">
      <c r="A565" s="14"/>
    </row>
    <row r="566" ht="15">
      <c r="A566" s="14"/>
    </row>
    <row r="567" ht="15">
      <c r="A567" s="14"/>
    </row>
    <row r="568" ht="15">
      <c r="A568" s="14"/>
    </row>
    <row r="569" ht="15">
      <c r="A569" s="14"/>
    </row>
    <row r="570" ht="15">
      <c r="A570" s="14"/>
    </row>
    <row r="571" ht="15">
      <c r="A571" s="14"/>
    </row>
    <row r="572" ht="15">
      <c r="A572" s="14"/>
    </row>
    <row r="573" ht="15">
      <c r="A573" s="14"/>
    </row>
    <row r="574" ht="15">
      <c r="A574" s="14"/>
    </row>
    <row r="575" ht="15">
      <c r="A575" s="14"/>
    </row>
    <row r="576" ht="15">
      <c r="A576" s="14"/>
    </row>
    <row r="577" ht="15">
      <c r="A577" s="14"/>
    </row>
    <row r="578" ht="15">
      <c r="A578" s="14"/>
    </row>
    <row r="579" ht="15">
      <c r="A579" s="14"/>
    </row>
    <row r="580" ht="15">
      <c r="A580" s="14"/>
    </row>
    <row r="581" ht="15">
      <c r="A581" s="14"/>
    </row>
    <row r="582" ht="15">
      <c r="A582" s="14"/>
    </row>
    <row r="583" ht="15">
      <c r="A583" s="14"/>
    </row>
    <row r="584" ht="15">
      <c r="A584" s="14"/>
    </row>
    <row r="585" ht="15">
      <c r="A585" s="14"/>
    </row>
    <row r="586" ht="15">
      <c r="A586" s="14"/>
    </row>
    <row r="587" ht="15">
      <c r="A587" s="14"/>
    </row>
    <row r="588" ht="15">
      <c r="A588" s="14"/>
    </row>
    <row r="589" ht="15">
      <c r="A589" s="14"/>
    </row>
    <row r="590" ht="15">
      <c r="A590" s="14"/>
    </row>
    <row r="591" ht="15">
      <c r="A591" s="14"/>
    </row>
    <row r="592" ht="15">
      <c r="A592" s="14"/>
    </row>
    <row r="593" ht="15">
      <c r="A593" s="14"/>
    </row>
    <row r="594" ht="15">
      <c r="A594" s="14"/>
    </row>
    <row r="595" ht="15">
      <c r="A595" s="14"/>
    </row>
    <row r="596" ht="15">
      <c r="A596" s="14"/>
    </row>
    <row r="597" ht="15">
      <c r="A597" s="14"/>
    </row>
    <row r="598" ht="15">
      <c r="A598" s="14"/>
    </row>
    <row r="599" ht="15">
      <c r="A599" s="14"/>
    </row>
    <row r="600" ht="15">
      <c r="A600" s="14"/>
    </row>
    <row r="601" ht="15">
      <c r="A601" s="14"/>
    </row>
    <row r="602" ht="15">
      <c r="A602" s="14"/>
    </row>
    <row r="603" ht="15">
      <c r="A603" s="14"/>
    </row>
    <row r="604" ht="15">
      <c r="A604" s="14"/>
    </row>
    <row r="605" ht="15">
      <c r="A605" s="14"/>
    </row>
    <row r="606" ht="15">
      <c r="A606" s="14"/>
    </row>
    <row r="607" ht="15">
      <c r="A607" s="14"/>
    </row>
    <row r="608" ht="15">
      <c r="A608" s="14"/>
    </row>
    <row r="609" ht="15">
      <c r="A609" s="14"/>
    </row>
    <row r="610" ht="15">
      <c r="A610" s="14"/>
    </row>
    <row r="611" ht="15">
      <c r="A611" s="14"/>
    </row>
    <row r="612" ht="15">
      <c r="A612" s="14"/>
    </row>
    <row r="613" ht="15">
      <c r="A613" s="14"/>
    </row>
    <row r="614" ht="15">
      <c r="A614" s="14"/>
    </row>
    <row r="615" ht="15">
      <c r="A615" s="14"/>
    </row>
    <row r="616" ht="15">
      <c r="A616" s="14"/>
    </row>
    <row r="617" ht="15">
      <c r="A617" s="14"/>
    </row>
    <row r="618" ht="15">
      <c r="A618" s="14"/>
    </row>
    <row r="619" ht="15">
      <c r="A619" s="14"/>
    </row>
    <row r="620" ht="15">
      <c r="A620" s="14"/>
    </row>
    <row r="621" ht="15">
      <c r="A621" s="14"/>
    </row>
    <row r="622" ht="15">
      <c r="A622" s="14"/>
    </row>
    <row r="623" ht="15">
      <c r="A623" s="14"/>
    </row>
    <row r="624" ht="15">
      <c r="A624" s="14"/>
    </row>
    <row r="625" ht="15">
      <c r="A625" s="14"/>
    </row>
    <row r="626" ht="15">
      <c r="A626" s="14"/>
    </row>
    <row r="627" ht="15">
      <c r="A627" s="14"/>
    </row>
    <row r="628" ht="15">
      <c r="A628" s="14"/>
    </row>
    <row r="629" ht="15">
      <c r="A629" s="14"/>
    </row>
    <row r="630" ht="15">
      <c r="A630" s="14"/>
    </row>
    <row r="631" ht="15">
      <c r="A631" s="14"/>
    </row>
    <row r="632" ht="15">
      <c r="A632" s="14"/>
    </row>
    <row r="633" ht="15">
      <c r="A633" s="14"/>
    </row>
    <row r="634" ht="15">
      <c r="A634" s="14"/>
    </row>
    <row r="635" ht="15">
      <c r="A635" s="14"/>
    </row>
    <row r="636" ht="15">
      <c r="A636" s="14"/>
    </row>
    <row r="637" ht="15">
      <c r="A637" s="14"/>
    </row>
    <row r="638" ht="15">
      <c r="A638" s="14"/>
    </row>
    <row r="639" ht="15">
      <c r="A639" s="14"/>
    </row>
    <row r="640" ht="15">
      <c r="A640" s="14"/>
    </row>
    <row r="641" ht="15">
      <c r="A641" s="14"/>
    </row>
    <row r="642" ht="15">
      <c r="A642" s="14"/>
    </row>
    <row r="643" ht="15">
      <c r="A643" s="14"/>
    </row>
    <row r="644" ht="15">
      <c r="A644" s="14"/>
    </row>
    <row r="645" ht="15">
      <c r="A645" s="14"/>
    </row>
    <row r="646" ht="15">
      <c r="A646" s="14"/>
    </row>
    <row r="647" ht="15">
      <c r="A647" s="14"/>
    </row>
    <row r="648" ht="15">
      <c r="A648" s="14"/>
    </row>
    <row r="649" ht="15">
      <c r="A649" s="14"/>
    </row>
    <row r="650" ht="15">
      <c r="A650" s="14"/>
    </row>
    <row r="651" ht="15">
      <c r="A651" s="14"/>
    </row>
    <row r="652" ht="15">
      <c r="A652" s="14"/>
    </row>
    <row r="653" ht="15">
      <c r="A653" s="14"/>
    </row>
    <row r="654" ht="15">
      <c r="A654" s="14"/>
    </row>
    <row r="655" ht="15">
      <c r="A655" s="14"/>
    </row>
    <row r="656" ht="15">
      <c r="A656" s="14"/>
    </row>
    <row r="657" ht="15">
      <c r="A657" s="14"/>
    </row>
    <row r="658" ht="15">
      <c r="A658" s="14"/>
    </row>
    <row r="659" ht="15">
      <c r="A659" s="14"/>
    </row>
    <row r="660" ht="15">
      <c r="A660" s="14"/>
    </row>
    <row r="661" ht="15">
      <c r="A661" s="14"/>
    </row>
    <row r="662" ht="15">
      <c r="A662" s="14"/>
    </row>
    <row r="663" ht="15">
      <c r="A663" s="14"/>
    </row>
    <row r="664" ht="15">
      <c r="A664" s="14"/>
    </row>
    <row r="665" ht="15">
      <c r="A665" s="14"/>
    </row>
    <row r="666" ht="15">
      <c r="A666" s="14"/>
    </row>
    <row r="667" ht="15">
      <c r="A667" s="14"/>
    </row>
    <row r="668" ht="15">
      <c r="A668" s="14"/>
    </row>
    <row r="669" ht="15">
      <c r="A669" s="14"/>
    </row>
    <row r="670" ht="15">
      <c r="A670" s="14"/>
    </row>
    <row r="671" ht="15">
      <c r="A671" s="14"/>
    </row>
    <row r="672" ht="15">
      <c r="A672" s="14"/>
    </row>
    <row r="673" ht="15">
      <c r="A673" s="14"/>
    </row>
    <row r="674" ht="15">
      <c r="A674" s="14"/>
    </row>
    <row r="675" ht="15">
      <c r="A675" s="14"/>
    </row>
    <row r="676" ht="15">
      <c r="A676" s="14"/>
    </row>
    <row r="677" ht="15">
      <c r="A677" s="14"/>
    </row>
    <row r="678" ht="15">
      <c r="A678" s="14"/>
    </row>
    <row r="679" ht="15">
      <c r="A679" s="14"/>
    </row>
    <row r="680" ht="15">
      <c r="A680" s="14"/>
    </row>
    <row r="681" ht="15">
      <c r="A681" s="14"/>
    </row>
    <row r="682" ht="15">
      <c r="A682" s="14"/>
    </row>
    <row r="683" ht="15">
      <c r="A683" s="14"/>
    </row>
    <row r="684" ht="15">
      <c r="A684" s="14"/>
    </row>
    <row r="685" ht="15">
      <c r="A685" s="14"/>
    </row>
    <row r="686" ht="15">
      <c r="A686" s="14"/>
    </row>
    <row r="687" ht="15">
      <c r="A687" s="14"/>
    </row>
    <row r="688" ht="15">
      <c r="A688" s="14"/>
    </row>
    <row r="689" ht="15">
      <c r="A689" s="14"/>
    </row>
    <row r="690" ht="15">
      <c r="A690" s="14"/>
    </row>
    <row r="691" ht="15">
      <c r="A691" s="14"/>
    </row>
    <row r="692" ht="15">
      <c r="A692" s="14"/>
    </row>
    <row r="693" ht="15">
      <c r="A693" s="14"/>
    </row>
    <row r="694" ht="15">
      <c r="A694" s="14"/>
    </row>
    <row r="695" ht="15">
      <c r="A695" s="14"/>
    </row>
    <row r="696" ht="15">
      <c r="A696" s="14"/>
    </row>
    <row r="697" ht="15">
      <c r="A697" s="14"/>
    </row>
    <row r="698" ht="15">
      <c r="A698" s="14"/>
    </row>
    <row r="699" ht="15">
      <c r="A699" s="14"/>
    </row>
    <row r="700" ht="15">
      <c r="A700" s="14"/>
    </row>
    <row r="701" ht="15">
      <c r="A701" s="14"/>
    </row>
    <row r="702" ht="15">
      <c r="A702" s="14"/>
    </row>
    <row r="703" ht="15">
      <c r="A703" s="14"/>
    </row>
    <row r="704" ht="15">
      <c r="A704" s="14"/>
    </row>
    <row r="705" ht="15">
      <c r="A705" s="14"/>
    </row>
    <row r="706" ht="15">
      <c r="A706" s="14"/>
    </row>
    <row r="707" ht="15">
      <c r="A707" s="14"/>
    </row>
    <row r="708" ht="15">
      <c r="A708" s="14"/>
    </row>
    <row r="709" ht="15">
      <c r="A709" s="14"/>
    </row>
    <row r="710" ht="15">
      <c r="A710" s="14"/>
    </row>
    <row r="711" ht="15">
      <c r="A711" s="14"/>
    </row>
    <row r="712" ht="15">
      <c r="A712" s="14"/>
    </row>
    <row r="713" ht="15">
      <c r="A713" s="14"/>
    </row>
    <row r="714" ht="15">
      <c r="A714" s="14"/>
    </row>
    <row r="715" ht="15">
      <c r="A715" s="14"/>
    </row>
    <row r="716" ht="15">
      <c r="A716" s="14"/>
    </row>
    <row r="717" ht="15">
      <c r="A717" s="14"/>
    </row>
    <row r="718" ht="15">
      <c r="A718" s="14"/>
    </row>
    <row r="719" ht="15">
      <c r="A719" s="14"/>
    </row>
    <row r="720" ht="15">
      <c r="A720" s="14"/>
    </row>
    <row r="721" ht="15">
      <c r="A721" s="14"/>
    </row>
    <row r="722" ht="15">
      <c r="A722" s="14"/>
    </row>
    <row r="723" ht="15">
      <c r="A723" s="14"/>
    </row>
    <row r="724" ht="15">
      <c r="A724" s="14"/>
    </row>
    <row r="725" ht="15">
      <c r="A725" s="14"/>
    </row>
    <row r="726" ht="15">
      <c r="A726" s="14"/>
    </row>
    <row r="727" ht="15">
      <c r="A727" s="14"/>
    </row>
    <row r="728" ht="15">
      <c r="A728" s="14"/>
    </row>
    <row r="729" ht="15">
      <c r="A729" s="14"/>
    </row>
    <row r="730" ht="15">
      <c r="A730" s="14"/>
    </row>
    <row r="731" ht="15">
      <c r="A731" s="14"/>
    </row>
    <row r="732" ht="15">
      <c r="A732" s="14"/>
    </row>
    <row r="733" ht="15">
      <c r="A733" s="14"/>
    </row>
    <row r="734" ht="15">
      <c r="A734" s="14"/>
    </row>
    <row r="735" ht="15">
      <c r="A735" s="14"/>
    </row>
    <row r="736" ht="15">
      <c r="A736" s="14"/>
    </row>
    <row r="737" ht="15">
      <c r="A737" s="14"/>
    </row>
    <row r="738" ht="15">
      <c r="A738" s="14"/>
    </row>
    <row r="739" ht="15">
      <c r="A739" s="14"/>
    </row>
    <row r="740" ht="15">
      <c r="A740" s="14"/>
    </row>
    <row r="741" ht="15">
      <c r="A741" s="14"/>
    </row>
    <row r="742" ht="15">
      <c r="A742" s="14"/>
    </row>
    <row r="743" ht="15">
      <c r="A743" s="14"/>
    </row>
    <row r="744" ht="15">
      <c r="A744" s="14"/>
    </row>
    <row r="745" ht="15">
      <c r="A745" s="14"/>
    </row>
    <row r="746" ht="15">
      <c r="A746" s="14"/>
    </row>
    <row r="747" ht="15">
      <c r="A747" s="14"/>
    </row>
    <row r="748" ht="15">
      <c r="A748" s="14"/>
    </row>
    <row r="749" ht="15">
      <c r="A749" s="14"/>
    </row>
    <row r="750" ht="15">
      <c r="A750" s="14"/>
    </row>
    <row r="751" ht="15">
      <c r="A751" s="14"/>
    </row>
    <row r="752" ht="15">
      <c r="A752" s="14"/>
    </row>
    <row r="753" ht="15">
      <c r="A753" s="14"/>
    </row>
    <row r="754" ht="15">
      <c r="A754" s="14"/>
    </row>
    <row r="755" ht="15">
      <c r="A755" s="14"/>
    </row>
    <row r="756" ht="15">
      <c r="A756" s="14"/>
    </row>
    <row r="757" ht="15">
      <c r="A757" s="14"/>
    </row>
    <row r="758" ht="15">
      <c r="A758" s="14"/>
    </row>
    <row r="759" ht="15">
      <c r="A759" s="14"/>
    </row>
    <row r="760" ht="15">
      <c r="A760" s="14"/>
    </row>
    <row r="761" ht="15">
      <c r="A761" s="14"/>
    </row>
    <row r="762" ht="15">
      <c r="A762" s="14"/>
    </row>
    <row r="763" ht="15">
      <c r="A763" s="14"/>
    </row>
    <row r="764" ht="15">
      <c r="A764" s="14"/>
    </row>
    <row r="765" ht="15">
      <c r="A765" s="14"/>
    </row>
    <row r="766" ht="15">
      <c r="A766" s="14"/>
    </row>
    <row r="767" ht="15">
      <c r="A767" s="14"/>
    </row>
    <row r="768" ht="15">
      <c r="A768" s="14"/>
    </row>
    <row r="769" ht="15">
      <c r="A769" s="14"/>
    </row>
    <row r="770" ht="15">
      <c r="A770" s="14"/>
    </row>
    <row r="771" ht="15">
      <c r="A771" s="14"/>
    </row>
    <row r="772" ht="15">
      <c r="A772" s="14"/>
    </row>
    <row r="773" ht="15">
      <c r="A773" s="14"/>
    </row>
    <row r="774" ht="15">
      <c r="A774" s="14"/>
    </row>
    <row r="775" ht="15">
      <c r="A775" s="14"/>
    </row>
    <row r="776" ht="15">
      <c r="A776" s="14"/>
    </row>
    <row r="777" ht="15">
      <c r="A777" s="14"/>
    </row>
    <row r="778" ht="15">
      <c r="A778" s="14"/>
    </row>
    <row r="779" ht="15">
      <c r="A779" s="14"/>
    </row>
    <row r="780" ht="15">
      <c r="A780" s="14"/>
    </row>
    <row r="781" ht="15">
      <c r="A781" s="14"/>
    </row>
    <row r="782" ht="15">
      <c r="A782" s="14"/>
    </row>
    <row r="783" ht="15">
      <c r="A783" s="14"/>
    </row>
    <row r="784" ht="15">
      <c r="A784" s="14"/>
    </row>
    <row r="785" ht="15">
      <c r="A785" s="14"/>
    </row>
    <row r="786" ht="15">
      <c r="A786" s="14"/>
    </row>
    <row r="787" ht="15">
      <c r="A787" s="14"/>
    </row>
    <row r="788" ht="15">
      <c r="A788" s="14"/>
    </row>
    <row r="789" ht="15">
      <c r="A789" s="14"/>
    </row>
    <row r="790" ht="15">
      <c r="A790" s="14"/>
    </row>
    <row r="791" ht="15">
      <c r="A791" s="14"/>
    </row>
    <row r="792" ht="15">
      <c r="A792" s="14"/>
    </row>
    <row r="793" ht="15">
      <c r="A793" s="14"/>
    </row>
    <row r="794" ht="15">
      <c r="A794" s="14"/>
    </row>
    <row r="795" ht="15">
      <c r="A795" s="14"/>
    </row>
    <row r="796" ht="15">
      <c r="A796" s="14"/>
    </row>
    <row r="797" ht="15">
      <c r="A797" s="14"/>
    </row>
    <row r="798" ht="15">
      <c r="A798" s="14"/>
    </row>
    <row r="799" ht="15">
      <c r="A799" s="14"/>
    </row>
    <row r="800" ht="15">
      <c r="A800" s="14"/>
    </row>
    <row r="801" ht="15">
      <c r="A801" s="14"/>
    </row>
    <row r="802" ht="15">
      <c r="A802" s="14"/>
    </row>
    <row r="803" ht="15">
      <c r="A803" s="14"/>
    </row>
    <row r="804" ht="15">
      <c r="A804" s="14"/>
    </row>
    <row r="805" ht="15">
      <c r="A805" s="14"/>
    </row>
    <row r="806" ht="15">
      <c r="A806" s="14"/>
    </row>
    <row r="807" ht="15">
      <c r="A807" s="14"/>
    </row>
    <row r="808" ht="15">
      <c r="A808" s="14"/>
    </row>
    <row r="809" ht="15">
      <c r="A809" s="14"/>
    </row>
    <row r="810" ht="15">
      <c r="A810" s="14"/>
    </row>
    <row r="811" ht="15">
      <c r="A811" s="14"/>
    </row>
    <row r="812" ht="15">
      <c r="A812" s="14"/>
    </row>
    <row r="813" ht="15">
      <c r="A813" s="14"/>
    </row>
    <row r="814" ht="15">
      <c r="A814" s="14"/>
    </row>
    <row r="815" ht="15">
      <c r="A815" s="14"/>
    </row>
    <row r="816" ht="15">
      <c r="A816" s="14"/>
    </row>
    <row r="817" ht="15">
      <c r="A817" s="14"/>
    </row>
    <row r="818" ht="15">
      <c r="A818" s="14"/>
    </row>
    <row r="819" ht="15">
      <c r="A819" s="14"/>
    </row>
    <row r="820" ht="15">
      <c r="A820" s="14"/>
    </row>
    <row r="821" ht="15">
      <c r="A821" s="14"/>
    </row>
    <row r="822" ht="15">
      <c r="A822" s="14"/>
    </row>
    <row r="823" ht="15">
      <c r="A823" s="14"/>
    </row>
    <row r="824" ht="15">
      <c r="A824" s="14"/>
    </row>
    <row r="825" ht="15">
      <c r="A825" s="14"/>
    </row>
    <row r="826" ht="15">
      <c r="A826" s="14"/>
    </row>
    <row r="827" ht="15">
      <c r="A827" s="14"/>
    </row>
    <row r="828" ht="15">
      <c r="A828" s="14"/>
    </row>
    <row r="829" ht="15">
      <c r="A829" s="14"/>
    </row>
    <row r="830" ht="15">
      <c r="A830" s="14"/>
    </row>
    <row r="831" ht="15">
      <c r="A831" s="14"/>
    </row>
    <row r="832" ht="15">
      <c r="A832" s="14"/>
    </row>
    <row r="833" ht="15">
      <c r="A833" s="14"/>
    </row>
    <row r="834" ht="15">
      <c r="A834" s="14"/>
    </row>
    <row r="835" ht="15">
      <c r="A835" s="14"/>
    </row>
    <row r="836" ht="15">
      <c r="A836" s="14"/>
    </row>
    <row r="837" ht="15">
      <c r="A837" s="14"/>
    </row>
    <row r="838" ht="15">
      <c r="A838" s="14"/>
    </row>
    <row r="839" ht="15">
      <c r="A839" s="14"/>
    </row>
    <row r="840" ht="15">
      <c r="A840" s="14"/>
    </row>
    <row r="841" ht="15">
      <c r="A841" s="14"/>
    </row>
    <row r="842" ht="15">
      <c r="A842" s="14"/>
    </row>
    <row r="843" ht="15">
      <c r="A843" s="14"/>
    </row>
    <row r="844" ht="15">
      <c r="A844" s="14"/>
    </row>
    <row r="845" ht="15">
      <c r="A845" s="14"/>
    </row>
    <row r="846" ht="15">
      <c r="A846" s="14"/>
    </row>
    <row r="847" ht="15">
      <c r="A847" s="14"/>
    </row>
    <row r="848" ht="15">
      <c r="A848" s="14"/>
    </row>
    <row r="849" ht="15">
      <c r="A849" s="14"/>
    </row>
    <row r="850" ht="15">
      <c r="A850" s="14"/>
    </row>
    <row r="851" ht="15">
      <c r="A851" s="14"/>
    </row>
    <row r="852" ht="15">
      <c r="A852" s="14"/>
    </row>
    <row r="853" ht="15">
      <c r="A853" s="14"/>
    </row>
    <row r="854" ht="15">
      <c r="A854" s="14"/>
    </row>
    <row r="855" ht="15">
      <c r="A855" s="14"/>
    </row>
    <row r="856" ht="15">
      <c r="A856" s="14"/>
    </row>
    <row r="857" ht="15">
      <c r="A857" s="14"/>
    </row>
    <row r="858" ht="15">
      <c r="A858" s="14"/>
    </row>
    <row r="859" ht="15">
      <c r="A859" s="14"/>
    </row>
    <row r="860" ht="15">
      <c r="A860" s="14"/>
    </row>
    <row r="861" ht="15">
      <c r="A861" s="14"/>
    </row>
    <row r="862" ht="15">
      <c r="A862" s="14"/>
    </row>
    <row r="863" ht="15">
      <c r="A863" s="14"/>
    </row>
    <row r="864" ht="15">
      <c r="A864" s="14"/>
    </row>
    <row r="865" ht="15">
      <c r="A865" s="14"/>
    </row>
    <row r="866" ht="15">
      <c r="A866" s="14"/>
    </row>
    <row r="867" ht="15">
      <c r="A867" s="14"/>
    </row>
    <row r="868" ht="15">
      <c r="A868" s="14"/>
    </row>
    <row r="869" ht="15">
      <c r="A869" s="14"/>
    </row>
    <row r="870" ht="15">
      <c r="A870" s="14"/>
    </row>
    <row r="871" ht="15">
      <c r="A871" s="14"/>
    </row>
    <row r="872" ht="15">
      <c r="A872" s="14"/>
    </row>
    <row r="873" ht="15">
      <c r="A873" s="14"/>
    </row>
    <row r="874" ht="15">
      <c r="A874" s="14"/>
    </row>
    <row r="875" ht="15">
      <c r="A875" s="14"/>
    </row>
    <row r="876" ht="15">
      <c r="A876" s="14"/>
    </row>
    <row r="877" ht="15">
      <c r="A877" s="14"/>
    </row>
    <row r="878" ht="15">
      <c r="A878" s="14"/>
    </row>
    <row r="879" ht="15">
      <c r="A879" s="14"/>
    </row>
    <row r="880" ht="15">
      <c r="A880" s="14"/>
    </row>
    <row r="881" ht="15">
      <c r="A881" s="14"/>
    </row>
    <row r="882" ht="15">
      <c r="A882" s="14"/>
    </row>
    <row r="883" ht="15">
      <c r="A883" s="14"/>
    </row>
    <row r="884" ht="15">
      <c r="A884" s="14"/>
    </row>
    <row r="885" ht="15">
      <c r="A885" s="14"/>
    </row>
    <row r="886" ht="15">
      <c r="A886" s="14"/>
    </row>
    <row r="887" ht="15">
      <c r="A887" s="14"/>
    </row>
    <row r="888" ht="15">
      <c r="A888" s="14"/>
    </row>
    <row r="889" ht="15">
      <c r="A889" s="14"/>
    </row>
    <row r="890" ht="15">
      <c r="A890" s="14"/>
    </row>
    <row r="891" ht="15">
      <c r="A891" s="14"/>
    </row>
    <row r="892" ht="15">
      <c r="A892" s="14"/>
    </row>
    <row r="893" ht="15">
      <c r="A893" s="14"/>
    </row>
    <row r="894" ht="15">
      <c r="A894" s="14"/>
    </row>
    <row r="895" ht="15">
      <c r="A895" s="14"/>
    </row>
    <row r="896" ht="15">
      <c r="A896" s="14"/>
    </row>
    <row r="897" ht="15">
      <c r="A897" s="14"/>
    </row>
    <row r="898" ht="15">
      <c r="A898" s="14"/>
    </row>
    <row r="899" ht="15">
      <c r="A899" s="14"/>
    </row>
    <row r="900" ht="15">
      <c r="A900" s="14"/>
    </row>
    <row r="901" ht="15">
      <c r="A901" s="14"/>
    </row>
    <row r="902" ht="15">
      <c r="A902" s="14"/>
    </row>
    <row r="903" ht="15">
      <c r="A903" s="14"/>
    </row>
    <row r="904" ht="15">
      <c r="A904" s="14"/>
    </row>
    <row r="905" ht="15">
      <c r="A905" s="14"/>
    </row>
    <row r="906" ht="15">
      <c r="A906" s="14"/>
    </row>
    <row r="907" ht="15">
      <c r="A907" s="14"/>
    </row>
    <row r="908" ht="15">
      <c r="A908" s="14"/>
    </row>
    <row r="909" ht="15">
      <c r="A909" s="14"/>
    </row>
    <row r="910" ht="15">
      <c r="A910" s="14"/>
    </row>
    <row r="911" ht="15">
      <c r="A911" s="14"/>
    </row>
    <row r="912" ht="15">
      <c r="A912" s="14"/>
    </row>
    <row r="913" ht="15">
      <c r="A913" s="14"/>
    </row>
    <row r="914" ht="15">
      <c r="A914" s="14"/>
    </row>
    <row r="915" ht="15">
      <c r="A915" s="14"/>
    </row>
    <row r="916" ht="15">
      <c r="A916" s="14"/>
    </row>
    <row r="917" ht="15">
      <c r="A917" s="14"/>
    </row>
    <row r="918" ht="15">
      <c r="A918" s="14"/>
    </row>
    <row r="919" ht="15">
      <c r="A919" s="14"/>
    </row>
    <row r="920" ht="15">
      <c r="A920" s="14"/>
    </row>
    <row r="921" ht="15">
      <c r="A921" s="14"/>
    </row>
    <row r="922" ht="15">
      <c r="A922" s="14"/>
    </row>
    <row r="923" ht="15">
      <c r="A923" s="14"/>
    </row>
    <row r="924" ht="15">
      <c r="A924" s="14"/>
    </row>
    <row r="925" ht="15">
      <c r="A925" s="14"/>
    </row>
    <row r="926" ht="15">
      <c r="A926" s="14"/>
    </row>
    <row r="927" ht="15">
      <c r="A927" s="14"/>
    </row>
    <row r="928" ht="15">
      <c r="A928" s="14"/>
    </row>
    <row r="929" ht="15">
      <c r="A929" s="14"/>
    </row>
    <row r="930" ht="15">
      <c r="A930" s="14"/>
    </row>
    <row r="931" ht="15">
      <c r="A931" s="14"/>
    </row>
    <row r="932" ht="15">
      <c r="A932" s="14"/>
    </row>
    <row r="933" ht="15">
      <c r="A933" s="14"/>
    </row>
    <row r="934" ht="15">
      <c r="A934" s="14"/>
    </row>
    <row r="935" ht="15">
      <c r="A935" s="14"/>
    </row>
    <row r="936" ht="15">
      <c r="A936" s="14"/>
    </row>
    <row r="937" ht="15">
      <c r="A937" s="14"/>
    </row>
    <row r="938" ht="15">
      <c r="A938" s="14"/>
    </row>
    <row r="939" ht="15">
      <c r="A939" s="14"/>
    </row>
    <row r="940" ht="15">
      <c r="A940" s="14"/>
    </row>
    <row r="941" ht="15">
      <c r="A941" s="14"/>
    </row>
    <row r="942" ht="15">
      <c r="A942" s="14"/>
    </row>
    <row r="943" ht="15">
      <c r="A943" s="14"/>
    </row>
    <row r="944" ht="15">
      <c r="A944" s="14"/>
    </row>
    <row r="945" ht="15">
      <c r="A945" s="14"/>
    </row>
    <row r="946" ht="15">
      <c r="A946" s="14"/>
    </row>
    <row r="947" ht="15">
      <c r="A947" s="14"/>
    </row>
    <row r="948" ht="15">
      <c r="A948" s="14"/>
    </row>
    <row r="949" ht="15">
      <c r="A949" s="14"/>
    </row>
    <row r="950" ht="15">
      <c r="A950" s="14"/>
    </row>
    <row r="951" ht="15">
      <c r="A951" s="14"/>
    </row>
    <row r="952" ht="15">
      <c r="A952" s="14"/>
    </row>
    <row r="953" ht="15">
      <c r="A953" s="14"/>
    </row>
    <row r="954" ht="15">
      <c r="A954" s="14"/>
    </row>
    <row r="955" ht="15">
      <c r="A955" s="14"/>
    </row>
    <row r="956" ht="15">
      <c r="A956" s="14"/>
    </row>
    <row r="957" ht="15">
      <c r="A957" s="14"/>
    </row>
    <row r="958" ht="15">
      <c r="A958" s="14"/>
    </row>
    <row r="959" ht="15">
      <c r="A959" s="14"/>
    </row>
    <row r="960" ht="15">
      <c r="A960" s="14"/>
    </row>
    <row r="961" ht="15">
      <c r="A961" s="14"/>
    </row>
    <row r="962" ht="15">
      <c r="A962" s="14"/>
    </row>
    <row r="963" ht="15">
      <c r="A963" s="14"/>
    </row>
    <row r="964" ht="15">
      <c r="A964" s="14"/>
    </row>
    <row r="965" ht="15">
      <c r="A965" s="14"/>
    </row>
    <row r="966" ht="15">
      <c r="A966" s="14"/>
    </row>
    <row r="967" ht="15">
      <c r="A967" s="14"/>
    </row>
    <row r="968" ht="15">
      <c r="A968" s="14"/>
    </row>
    <row r="969" ht="15">
      <c r="A969" s="14"/>
    </row>
    <row r="970" ht="15">
      <c r="A970" s="14"/>
    </row>
    <row r="971" ht="15">
      <c r="A971" s="14"/>
    </row>
    <row r="972" ht="15">
      <c r="A972" s="14"/>
    </row>
    <row r="973" ht="15">
      <c r="A973" s="14"/>
    </row>
    <row r="974" ht="15">
      <c r="A974" s="14"/>
    </row>
    <row r="975" ht="15">
      <c r="A975" s="14"/>
    </row>
    <row r="976" ht="15">
      <c r="A976" s="14"/>
    </row>
    <row r="977" ht="15">
      <c r="A977" s="14"/>
    </row>
    <row r="978" ht="15">
      <c r="A978" s="14"/>
    </row>
    <row r="979" ht="15">
      <c r="A979" s="14"/>
    </row>
    <row r="980" ht="15">
      <c r="A980" s="14"/>
    </row>
    <row r="981" ht="15">
      <c r="A981" s="14"/>
    </row>
    <row r="982" ht="15">
      <c r="A982" s="14"/>
    </row>
    <row r="983" ht="15">
      <c r="A983" s="14"/>
    </row>
    <row r="984" ht="15">
      <c r="A984" s="14"/>
    </row>
    <row r="985" ht="15">
      <c r="A985" s="14"/>
    </row>
    <row r="986" ht="15">
      <c r="A986" s="14"/>
    </row>
    <row r="987" ht="15">
      <c r="A987" s="14"/>
    </row>
    <row r="988" ht="15">
      <c r="A988" s="14"/>
    </row>
    <row r="989" ht="15">
      <c r="A989" s="14"/>
    </row>
    <row r="990" ht="15">
      <c r="A990" s="14"/>
    </row>
    <row r="991" ht="15">
      <c r="A991" s="14"/>
    </row>
    <row r="992" ht="15">
      <c r="A992" s="14"/>
    </row>
    <row r="993" ht="15">
      <c r="A993" s="14"/>
    </row>
    <row r="994" ht="15">
      <c r="A994" s="14"/>
    </row>
    <row r="995" ht="15">
      <c r="A995" s="14"/>
    </row>
    <row r="996" ht="15">
      <c r="A996" s="14"/>
    </row>
    <row r="997" ht="15">
      <c r="A997" s="14"/>
    </row>
    <row r="998" ht="15">
      <c r="A998" s="14"/>
    </row>
    <row r="999" ht="15">
      <c r="A999" s="14"/>
    </row>
    <row r="1000" ht="15">
      <c r="A1000" s="14"/>
    </row>
    <row r="1001" ht="15">
      <c r="A1001" s="14"/>
    </row>
    <row r="1002" ht="15">
      <c r="A1002" s="14"/>
    </row>
    <row r="1003" ht="15">
      <c r="A1003" s="14"/>
    </row>
    <row r="1004" ht="15">
      <c r="A1004" s="14"/>
    </row>
    <row r="1005" ht="15">
      <c r="A1005" s="14"/>
    </row>
    <row r="1006" ht="15">
      <c r="A1006" s="14"/>
    </row>
    <row r="1007" ht="15">
      <c r="A1007" s="14"/>
    </row>
    <row r="1008" ht="15">
      <c r="A1008" s="14"/>
    </row>
    <row r="1009" ht="15">
      <c r="A1009" s="14"/>
    </row>
    <row r="1010" ht="15">
      <c r="A1010" s="14"/>
    </row>
    <row r="1011" ht="15">
      <c r="A1011" s="14"/>
    </row>
    <row r="1012" ht="15">
      <c r="A1012" s="14"/>
    </row>
    <row r="1013" ht="15">
      <c r="A1013" s="14"/>
    </row>
    <row r="1014" ht="15">
      <c r="A1014" s="14"/>
    </row>
    <row r="1015" ht="15">
      <c r="A1015" s="14"/>
    </row>
    <row r="1016" ht="15">
      <c r="A1016" s="14"/>
    </row>
    <row r="1017" ht="15">
      <c r="A1017" s="14"/>
    </row>
    <row r="1018" ht="15">
      <c r="A1018" s="14"/>
    </row>
    <row r="1019" ht="15">
      <c r="A1019" s="14"/>
    </row>
    <row r="1020" ht="15">
      <c r="A1020" s="14"/>
    </row>
    <row r="1021" ht="15">
      <c r="A1021" s="14"/>
    </row>
    <row r="1022" ht="15">
      <c r="A1022" s="14"/>
    </row>
    <row r="1023" ht="15">
      <c r="A1023" s="14"/>
    </row>
    <row r="1024" ht="15">
      <c r="A1024" s="14"/>
    </row>
    <row r="1025" ht="15">
      <c r="A1025" s="14"/>
    </row>
    <row r="1026" ht="15">
      <c r="A1026" s="14"/>
    </row>
    <row r="1027" ht="15">
      <c r="A1027" s="14"/>
    </row>
    <row r="1028" ht="15">
      <c r="A1028" s="14"/>
    </row>
    <row r="1029" ht="15">
      <c r="A1029" s="14"/>
    </row>
    <row r="1030" ht="15">
      <c r="A1030" s="14"/>
    </row>
    <row r="1031" ht="15">
      <c r="A1031" s="14"/>
    </row>
    <row r="1032" ht="15">
      <c r="A1032" s="14"/>
    </row>
    <row r="1033" ht="15">
      <c r="A1033" s="14"/>
    </row>
    <row r="1034" ht="15">
      <c r="A1034" s="14"/>
    </row>
    <row r="1035" ht="15">
      <c r="A1035" s="14"/>
    </row>
    <row r="1036" ht="15">
      <c r="A1036" s="14"/>
    </row>
    <row r="1037" ht="15">
      <c r="A1037" s="14"/>
    </row>
    <row r="1038" ht="15">
      <c r="A1038" s="14"/>
    </row>
    <row r="1039" ht="15">
      <c r="A1039" s="14"/>
    </row>
    <row r="1040" ht="15">
      <c r="A1040" s="14"/>
    </row>
    <row r="1041" ht="15">
      <c r="A1041" s="14"/>
    </row>
    <row r="1042" ht="15">
      <c r="A1042" s="14"/>
    </row>
    <row r="1043" ht="15">
      <c r="A1043" s="14"/>
    </row>
    <row r="1044" ht="15">
      <c r="A1044" s="14"/>
    </row>
    <row r="1045" ht="15">
      <c r="A1045" s="14"/>
    </row>
    <row r="1046" ht="15">
      <c r="A1046" s="14"/>
    </row>
    <row r="1047" ht="15">
      <c r="A1047" s="14"/>
    </row>
    <row r="1048" ht="15">
      <c r="A1048" s="14"/>
    </row>
    <row r="1049" ht="15">
      <c r="A1049" s="14"/>
    </row>
    <row r="1050" ht="15">
      <c r="A1050" s="14"/>
    </row>
    <row r="1051" ht="15">
      <c r="A1051" s="14"/>
    </row>
    <row r="1052" ht="15">
      <c r="A1052" s="14"/>
    </row>
    <row r="1053" ht="15">
      <c r="A1053" s="14"/>
    </row>
    <row r="1054" ht="15">
      <c r="A1054" s="14"/>
    </row>
    <row r="1055" ht="15">
      <c r="A1055" s="14"/>
    </row>
    <row r="1056" ht="15">
      <c r="A1056" s="14"/>
    </row>
    <row r="1057" ht="15">
      <c r="A1057" s="14"/>
    </row>
    <row r="1058" ht="15">
      <c r="A1058" s="14"/>
    </row>
    <row r="1059" ht="15">
      <c r="A1059" s="14"/>
    </row>
    <row r="1060" ht="15">
      <c r="A1060" s="14"/>
    </row>
    <row r="1061" ht="15">
      <c r="A1061" s="14"/>
    </row>
    <row r="1062" ht="15">
      <c r="A1062" s="14"/>
    </row>
    <row r="1063" ht="15">
      <c r="A1063" s="14"/>
    </row>
    <row r="1064" ht="15">
      <c r="A1064" s="14"/>
    </row>
    <row r="1065" ht="15">
      <c r="A1065" s="14"/>
    </row>
    <row r="1066" ht="15">
      <c r="A1066" s="14"/>
    </row>
    <row r="1067" ht="15">
      <c r="A1067" s="14"/>
    </row>
    <row r="1068" ht="15">
      <c r="A1068" s="14"/>
    </row>
    <row r="1069" ht="15">
      <c r="A1069" s="14"/>
    </row>
    <row r="1070" ht="15">
      <c r="A1070" s="14"/>
    </row>
    <row r="1071" ht="15">
      <c r="A1071" s="14"/>
    </row>
    <row r="1072" ht="15">
      <c r="A1072" s="14"/>
    </row>
    <row r="1073" ht="15">
      <c r="A1073" s="14"/>
    </row>
    <row r="1074" ht="15">
      <c r="A1074" s="14"/>
    </row>
    <row r="1075" ht="15">
      <c r="A1075" s="14"/>
    </row>
    <row r="1076" ht="15">
      <c r="A1076" s="14"/>
    </row>
    <row r="1077" ht="15">
      <c r="A1077" s="14"/>
    </row>
    <row r="1078" ht="15">
      <c r="A1078" s="14"/>
    </row>
    <row r="1079" ht="15">
      <c r="A1079" s="14"/>
    </row>
    <row r="1080" ht="15">
      <c r="A1080" s="14"/>
    </row>
    <row r="1081" ht="15">
      <c r="A1081" s="14"/>
    </row>
    <row r="1082" ht="15">
      <c r="A1082" s="14"/>
    </row>
    <row r="1083" ht="15">
      <c r="A1083" s="14"/>
    </row>
    <row r="1084" ht="15">
      <c r="A1084" s="14"/>
    </row>
    <row r="1085" ht="15">
      <c r="A1085" s="14"/>
    </row>
    <row r="1086" ht="15">
      <c r="A1086" s="14"/>
    </row>
    <row r="1087" ht="15">
      <c r="A1087" s="14"/>
    </row>
    <row r="1088" ht="15">
      <c r="A1088" s="14"/>
    </row>
    <row r="1089" ht="15">
      <c r="A1089" s="14"/>
    </row>
    <row r="1090" ht="15">
      <c r="A1090" s="14"/>
    </row>
    <row r="1091" ht="15">
      <c r="A1091" s="14"/>
    </row>
    <row r="1092" ht="15">
      <c r="A1092" s="14"/>
    </row>
    <row r="1093" ht="15">
      <c r="A1093" s="14"/>
    </row>
    <row r="1094" ht="15">
      <c r="A1094" s="14"/>
    </row>
    <row r="1095" ht="15">
      <c r="A1095" s="14"/>
    </row>
    <row r="1096" ht="15">
      <c r="A1096" s="14"/>
    </row>
    <row r="1097" ht="15">
      <c r="A1097" s="14"/>
    </row>
    <row r="1098" ht="15">
      <c r="A1098" s="14"/>
    </row>
    <row r="1099" ht="15">
      <c r="A1099" s="14"/>
    </row>
    <row r="1100" ht="15">
      <c r="A1100" s="14"/>
    </row>
    <row r="1101" ht="15">
      <c r="A1101" s="14"/>
    </row>
    <row r="1102" ht="15">
      <c r="A1102" s="14"/>
    </row>
    <row r="1103" ht="15">
      <c r="A1103" s="14"/>
    </row>
    <row r="1104" ht="15">
      <c r="A1104" s="14"/>
    </row>
    <row r="1105" ht="15">
      <c r="A1105" s="14"/>
    </row>
    <row r="1106" ht="15">
      <c r="A1106" s="14"/>
    </row>
    <row r="1107" ht="15">
      <c r="A1107" s="14"/>
    </row>
    <row r="1108" ht="15">
      <c r="A1108" s="14"/>
    </row>
    <row r="1109" ht="15">
      <c r="A1109" s="14"/>
    </row>
    <row r="1110" ht="15">
      <c r="A1110" s="14"/>
    </row>
    <row r="1111" ht="15">
      <c r="A1111" s="14"/>
    </row>
    <row r="1112" ht="15">
      <c r="A1112" s="14"/>
    </row>
    <row r="1113" ht="15">
      <c r="A1113" s="14"/>
    </row>
    <row r="1114" ht="15">
      <c r="A1114" s="14"/>
    </row>
    <row r="1115" ht="15">
      <c r="A1115" s="14"/>
    </row>
    <row r="1116" ht="15">
      <c r="A1116" s="14"/>
    </row>
    <row r="1117" ht="15">
      <c r="A1117" s="14"/>
    </row>
    <row r="1118" ht="15">
      <c r="A1118" s="14"/>
    </row>
    <row r="1119" ht="15">
      <c r="A1119" s="14"/>
    </row>
    <row r="1120" ht="15">
      <c r="A1120" s="14"/>
    </row>
    <row r="1121" ht="15">
      <c r="A1121" s="14"/>
    </row>
    <row r="1122" ht="15">
      <c r="A1122" s="14"/>
    </row>
    <row r="1123" ht="15">
      <c r="A1123" s="14"/>
    </row>
    <row r="1124" ht="15">
      <c r="A1124" s="14"/>
    </row>
    <row r="1125" ht="15">
      <c r="A1125" s="14"/>
    </row>
    <row r="1126" ht="15">
      <c r="A1126" s="14"/>
    </row>
    <row r="1127" ht="15">
      <c r="A1127" s="14"/>
    </row>
    <row r="1128" ht="15">
      <c r="A1128" s="14"/>
    </row>
    <row r="1129" ht="15">
      <c r="A1129" s="14"/>
    </row>
    <row r="1130" ht="15">
      <c r="A1130" s="14"/>
    </row>
    <row r="1131" ht="15">
      <c r="A1131" s="14"/>
    </row>
    <row r="1132" ht="15">
      <c r="A1132" s="14"/>
    </row>
    <row r="1133" ht="15">
      <c r="A1133" s="14"/>
    </row>
    <row r="1134" ht="15">
      <c r="A1134" s="14"/>
    </row>
    <row r="1135" ht="15">
      <c r="A1135" s="14"/>
    </row>
    <row r="1136" ht="15">
      <c r="A1136" s="14"/>
    </row>
    <row r="1137" ht="15">
      <c r="A1137" s="14"/>
    </row>
    <row r="1138" ht="15">
      <c r="A1138" s="14"/>
    </row>
    <row r="1139" ht="15">
      <c r="A1139" s="14"/>
    </row>
    <row r="1140" ht="15">
      <c r="A1140" s="14"/>
    </row>
    <row r="1141" ht="15">
      <c r="A1141" s="14"/>
    </row>
    <row r="1142" ht="15">
      <c r="A1142" s="14"/>
    </row>
    <row r="1143" ht="15">
      <c r="A1143" s="14"/>
    </row>
    <row r="1144" ht="15">
      <c r="A1144" s="14"/>
    </row>
    <row r="1145" ht="15">
      <c r="A1145" s="14"/>
    </row>
    <row r="1146" ht="15">
      <c r="A1146" s="14"/>
    </row>
    <row r="1147" ht="15">
      <c r="A1147" s="14"/>
    </row>
    <row r="1148" ht="15">
      <c r="A1148" s="14"/>
    </row>
    <row r="1149" ht="15">
      <c r="A1149" s="14"/>
    </row>
    <row r="1150" ht="15">
      <c r="A1150" s="14"/>
    </row>
    <row r="1151" ht="15">
      <c r="A1151" s="14"/>
    </row>
    <row r="1152" ht="15">
      <c r="A1152" s="14"/>
    </row>
    <row r="1153" ht="15">
      <c r="A1153" s="14"/>
    </row>
    <row r="1154" ht="15">
      <c r="A1154" s="14"/>
    </row>
    <row r="1155" ht="15">
      <c r="A1155" s="14"/>
    </row>
    <row r="1156" ht="15">
      <c r="A1156" s="14"/>
    </row>
    <row r="1157" ht="15">
      <c r="A1157" s="14"/>
    </row>
    <row r="1158" ht="15">
      <c r="A1158" s="14"/>
    </row>
    <row r="1159" ht="15">
      <c r="A1159" s="14"/>
    </row>
    <row r="1160" ht="15">
      <c r="A1160" s="14"/>
    </row>
    <row r="1161" ht="15">
      <c r="A1161" s="14"/>
    </row>
    <row r="1162" ht="15">
      <c r="A1162" s="14"/>
    </row>
    <row r="1163" ht="15">
      <c r="A1163" s="14"/>
    </row>
    <row r="1164" ht="15">
      <c r="A1164" s="14"/>
    </row>
    <row r="1165" ht="15">
      <c r="A1165" s="14"/>
    </row>
    <row r="1166" ht="15">
      <c r="A1166" s="14"/>
    </row>
    <row r="1167" ht="15">
      <c r="A1167" s="14"/>
    </row>
    <row r="1168" ht="15">
      <c r="A1168" s="14"/>
    </row>
    <row r="1169" ht="15">
      <c r="A1169" s="14"/>
    </row>
    <row r="1170" ht="15">
      <c r="A1170" s="14"/>
    </row>
    <row r="1171" ht="15">
      <c r="A1171" s="14"/>
    </row>
    <row r="1172" ht="15">
      <c r="A1172" s="14"/>
    </row>
    <row r="1173" ht="15">
      <c r="A1173" s="14"/>
    </row>
    <row r="1174" ht="15">
      <c r="A1174" s="14"/>
    </row>
    <row r="1175" ht="15">
      <c r="A1175" s="14"/>
    </row>
    <row r="1176" ht="15">
      <c r="A1176" s="14"/>
    </row>
    <row r="1177" ht="15">
      <c r="A1177" s="14"/>
    </row>
    <row r="1178" ht="15">
      <c r="A1178" s="14"/>
    </row>
    <row r="1179" ht="15">
      <c r="A1179" s="14"/>
    </row>
    <row r="1180" ht="15">
      <c r="A1180" s="14"/>
    </row>
    <row r="1181" ht="15">
      <c r="A1181" s="14"/>
    </row>
    <row r="1182" ht="15">
      <c r="A1182" s="14"/>
    </row>
    <row r="1183" ht="15">
      <c r="A1183" s="14"/>
    </row>
    <row r="1184" ht="15">
      <c r="A1184" s="14"/>
    </row>
    <row r="1185" ht="15">
      <c r="A1185" s="14"/>
    </row>
    <row r="1186" ht="15">
      <c r="A1186" s="14"/>
    </row>
    <row r="1187" ht="15">
      <c r="A1187" s="14"/>
    </row>
    <row r="1188" ht="15">
      <c r="A1188" s="14"/>
    </row>
    <row r="1189" ht="15">
      <c r="A1189" s="14"/>
    </row>
    <row r="1190" ht="15">
      <c r="A1190" s="14"/>
    </row>
    <row r="1191" ht="15">
      <c r="A1191" s="14"/>
    </row>
    <row r="1192" ht="15">
      <c r="A1192" s="14"/>
    </row>
    <row r="1193" ht="15">
      <c r="A1193" s="14"/>
    </row>
    <row r="1194" ht="15">
      <c r="A1194" s="14"/>
    </row>
    <row r="1195" ht="15">
      <c r="A1195" s="14"/>
    </row>
    <row r="1196" ht="15">
      <c r="A1196" s="14"/>
    </row>
    <row r="1197" ht="15">
      <c r="A1197" s="14"/>
    </row>
    <row r="1198" ht="15">
      <c r="A1198" s="14"/>
    </row>
    <row r="1199" ht="15">
      <c r="A1199" s="14"/>
    </row>
    <row r="1200" ht="15">
      <c r="A1200" s="14"/>
    </row>
    <row r="1201" ht="15">
      <c r="A1201" s="14"/>
    </row>
    <row r="1202" ht="15">
      <c r="A1202" s="14"/>
    </row>
    <row r="1203" ht="15">
      <c r="A1203" s="14"/>
    </row>
    <row r="1204" ht="15">
      <c r="A1204" s="14"/>
    </row>
    <row r="1205" ht="15">
      <c r="A1205" s="14"/>
    </row>
    <row r="1206" ht="15">
      <c r="A1206" s="14"/>
    </row>
    <row r="1207" ht="15">
      <c r="A1207" s="14"/>
    </row>
    <row r="1208" ht="15">
      <c r="A1208" s="14"/>
    </row>
    <row r="1209" ht="15">
      <c r="A1209" s="14"/>
    </row>
    <row r="1210" ht="15">
      <c r="A1210" s="14"/>
    </row>
    <row r="1211" ht="15">
      <c r="A1211" s="14"/>
    </row>
    <row r="1212" ht="15">
      <c r="A1212" s="14"/>
    </row>
    <row r="1213" ht="15">
      <c r="A1213" s="14"/>
    </row>
    <row r="1214" ht="15">
      <c r="A1214" s="14"/>
    </row>
    <row r="1215" ht="15">
      <c r="A1215" s="14"/>
    </row>
    <row r="1216" ht="15">
      <c r="A1216" s="14"/>
    </row>
    <row r="1217" ht="15">
      <c r="A1217" s="14"/>
    </row>
    <row r="1218" ht="15">
      <c r="A1218" s="14"/>
    </row>
    <row r="1219" ht="15">
      <c r="A1219" s="14"/>
    </row>
    <row r="1220" ht="15">
      <c r="A1220" s="14"/>
    </row>
    <row r="1221" ht="15">
      <c r="A1221" s="14"/>
    </row>
    <row r="1222" ht="15">
      <c r="A1222" s="14"/>
    </row>
    <row r="1223" ht="15">
      <c r="A1223" s="14"/>
    </row>
    <row r="1224" ht="15">
      <c r="A1224" s="14"/>
    </row>
    <row r="1225" ht="15">
      <c r="A1225" s="14"/>
    </row>
    <row r="1226" ht="15">
      <c r="A1226" s="14"/>
    </row>
    <row r="1227" ht="15">
      <c r="A1227" s="14"/>
    </row>
    <row r="1228" ht="15">
      <c r="A1228" s="14"/>
    </row>
    <row r="1229" ht="15">
      <c r="A1229" s="14"/>
    </row>
    <row r="1230" ht="15">
      <c r="A1230" s="14"/>
    </row>
    <row r="1231" ht="15">
      <c r="A1231" s="14"/>
    </row>
    <row r="1232" ht="15">
      <c r="A1232" s="14"/>
    </row>
    <row r="1233" ht="15">
      <c r="A1233" s="14"/>
    </row>
    <row r="1234" ht="15">
      <c r="A1234" s="14"/>
    </row>
    <row r="1235" ht="15">
      <c r="A1235" s="14"/>
    </row>
    <row r="1236" ht="15">
      <c r="A1236" s="14"/>
    </row>
    <row r="1237" ht="15">
      <c r="A1237" s="14"/>
    </row>
    <row r="1238" ht="15">
      <c r="A1238" s="14"/>
    </row>
    <row r="1239" ht="15">
      <c r="A1239" s="14"/>
    </row>
    <row r="1240" ht="15">
      <c r="A1240" s="14"/>
    </row>
    <row r="1241" ht="15">
      <c r="A1241" s="14"/>
    </row>
    <row r="1242" ht="15">
      <c r="A1242" s="14"/>
    </row>
    <row r="1243" ht="15">
      <c r="A1243" s="14"/>
    </row>
    <row r="1244" ht="15">
      <c r="A1244" s="14"/>
    </row>
    <row r="1245" ht="15">
      <c r="A1245" s="14"/>
    </row>
    <row r="1246" ht="15">
      <c r="A1246" s="14"/>
    </row>
    <row r="1247" ht="15">
      <c r="A1247" s="14"/>
    </row>
    <row r="1248" ht="15">
      <c r="A1248" s="14"/>
    </row>
    <row r="1249" ht="15">
      <c r="A1249" s="14"/>
    </row>
    <row r="1250" ht="15">
      <c r="A1250" s="14"/>
    </row>
    <row r="1251" ht="15">
      <c r="A1251" s="14"/>
    </row>
    <row r="1252" ht="15">
      <c r="A1252" s="14"/>
    </row>
    <row r="1253" ht="15">
      <c r="A1253" s="14"/>
    </row>
    <row r="1254" ht="15">
      <c r="A1254" s="14"/>
    </row>
    <row r="1255" ht="15">
      <c r="A1255" s="14"/>
    </row>
    <row r="1256" ht="15">
      <c r="A1256" s="14"/>
    </row>
    <row r="1257" ht="15">
      <c r="A1257" s="14"/>
    </row>
    <row r="1258" ht="15">
      <c r="A1258" s="14"/>
    </row>
    <row r="1259" ht="15">
      <c r="A1259" s="14"/>
    </row>
    <row r="1260" ht="15">
      <c r="A1260" s="14"/>
    </row>
    <row r="1261" ht="15">
      <c r="A1261" s="14"/>
    </row>
    <row r="1262" ht="15">
      <c r="A1262" s="14"/>
    </row>
    <row r="1263" ht="15">
      <c r="A1263" s="14"/>
    </row>
    <row r="1264" ht="15">
      <c r="A1264" s="14"/>
    </row>
    <row r="1265" ht="15">
      <c r="A1265" s="14"/>
    </row>
    <row r="1266" ht="15">
      <c r="A1266" s="14"/>
    </row>
    <row r="1267" ht="15">
      <c r="A1267" s="14"/>
    </row>
    <row r="1268" ht="15">
      <c r="A1268" s="14"/>
    </row>
    <row r="1269" ht="15">
      <c r="A1269" s="14"/>
    </row>
    <row r="1270" ht="15">
      <c r="A1270" s="14"/>
    </row>
    <row r="1271" ht="15">
      <c r="A1271" s="14"/>
    </row>
    <row r="1272" ht="15">
      <c r="A1272" s="14"/>
    </row>
    <row r="1273" ht="15">
      <c r="A1273" s="14"/>
    </row>
    <row r="1274" ht="15">
      <c r="A1274" s="14"/>
    </row>
    <row r="1275" ht="15">
      <c r="A1275" s="14"/>
    </row>
    <row r="1276" ht="15">
      <c r="A1276" s="14"/>
    </row>
    <row r="1277" ht="15">
      <c r="A1277" s="14"/>
    </row>
    <row r="1278" ht="15">
      <c r="A1278" s="14"/>
    </row>
    <row r="1279" ht="15">
      <c r="A1279" s="14"/>
    </row>
    <row r="1280" ht="15">
      <c r="A1280" s="14"/>
    </row>
    <row r="1281" ht="15">
      <c r="A1281" s="14"/>
    </row>
    <row r="1282" ht="15">
      <c r="A1282" s="14"/>
    </row>
    <row r="1283" ht="15">
      <c r="A1283" s="14"/>
    </row>
    <row r="1284" ht="15">
      <c r="A1284" s="14"/>
    </row>
    <row r="1285" ht="15">
      <c r="A1285" s="14"/>
    </row>
    <row r="1286" ht="15">
      <c r="A1286" s="14"/>
    </row>
    <row r="1287" ht="15">
      <c r="A1287" s="14"/>
    </row>
    <row r="1288" ht="15">
      <c r="A1288" s="14"/>
    </row>
    <row r="1289" ht="15">
      <c r="A1289" s="14"/>
    </row>
    <row r="1290" ht="15">
      <c r="A1290" s="14"/>
    </row>
    <row r="1291" ht="15">
      <c r="A1291" s="14"/>
    </row>
    <row r="1292" ht="15">
      <c r="A1292" s="14"/>
    </row>
    <row r="1293" ht="15">
      <c r="A1293" s="14"/>
    </row>
    <row r="1294" ht="15">
      <c r="A1294" s="14"/>
    </row>
    <row r="1295" ht="15">
      <c r="A1295" s="14"/>
    </row>
    <row r="1296" ht="15">
      <c r="A1296" s="14"/>
    </row>
    <row r="1297" ht="15">
      <c r="A1297" s="14"/>
    </row>
    <row r="1298" ht="15">
      <c r="A1298" s="14"/>
    </row>
    <row r="1299" ht="15">
      <c r="A1299" s="14"/>
    </row>
    <row r="1300" ht="15">
      <c r="A1300" s="14"/>
    </row>
    <row r="1301" ht="15">
      <c r="A1301" s="14"/>
    </row>
    <row r="1302" ht="15">
      <c r="A1302" s="14"/>
    </row>
    <row r="1303" ht="15">
      <c r="A1303" s="14"/>
    </row>
    <row r="1304" ht="15">
      <c r="A1304" s="14"/>
    </row>
    <row r="1305" ht="15">
      <c r="A1305" s="14"/>
    </row>
    <row r="1306" ht="15">
      <c r="A1306" s="14"/>
    </row>
    <row r="1307" ht="15">
      <c r="A1307" s="14"/>
    </row>
    <row r="1308" ht="15">
      <c r="A1308" s="14"/>
    </row>
    <row r="1309" ht="15">
      <c r="A1309" s="14"/>
    </row>
    <row r="1310" ht="15">
      <c r="A1310" s="14"/>
    </row>
    <row r="1311" ht="15">
      <c r="A1311" s="14"/>
    </row>
    <row r="1312" ht="15">
      <c r="A1312" s="14"/>
    </row>
    <row r="1313" ht="15">
      <c r="A1313" s="14"/>
    </row>
    <row r="1314" ht="15">
      <c r="A1314" s="14"/>
    </row>
    <row r="1315" ht="15">
      <c r="A1315" s="14"/>
    </row>
    <row r="1316" ht="15">
      <c r="A1316" s="14"/>
    </row>
    <row r="1317" ht="15">
      <c r="A1317" s="14"/>
    </row>
    <row r="1318" ht="15">
      <c r="A1318" s="14"/>
    </row>
    <row r="1319" ht="15">
      <c r="A1319" s="14"/>
    </row>
    <row r="1320" ht="15">
      <c r="A1320" s="14"/>
    </row>
    <row r="1321" ht="15">
      <c r="A1321" s="14"/>
    </row>
    <row r="1322" ht="15">
      <c r="A1322" s="14"/>
    </row>
  </sheetData>
  <sheetProtection algorithmName="SHA-512" hashValue="1JKcXFvLMOXpr9u0+oIGQBJlUylJUrN2FX6ulcoIEvNucemQ/v4mS5nNd5YltXnmJteL20wxizpV7z0aT1zpow==" saltValue="bo981YvL+odz6QyUS4c6Ww==" spinCount="100000" sheet="1" objects="1" scenarios="1" selectLockedCells="1"/>
  <protectedRanges>
    <protectedRange sqref="I69:J71 I25:J26 I36:J37 I47:J48 I58:J59 J81:J82 I87:J88 J98:J99 I109:J110 A15:J15 A14:J14" name="Personnel"/>
  </protectedRanges>
  <mergeCells count="196">
    <mergeCell ref="B8:C8"/>
    <mergeCell ref="E7:H7"/>
    <mergeCell ref="E8:H8"/>
    <mergeCell ref="A5:K5"/>
    <mergeCell ref="B6:K6"/>
    <mergeCell ref="B7:C7"/>
    <mergeCell ref="J7:K7"/>
    <mergeCell ref="L7:N7"/>
    <mergeCell ref="J8:K8"/>
    <mergeCell ref="L8:N8"/>
    <mergeCell ref="D44:K44"/>
    <mergeCell ref="D45:E46"/>
    <mergeCell ref="F45:H46"/>
    <mergeCell ref="I45:I46"/>
    <mergeCell ref="J45:J46"/>
    <mergeCell ref="D37:E37"/>
    <mergeCell ref="A38:H38"/>
    <mergeCell ref="A40:K41"/>
    <mergeCell ref="D43:K43"/>
    <mergeCell ref="K45:K46"/>
    <mergeCell ref="A45:C46"/>
    <mergeCell ref="A44:C44"/>
    <mergeCell ref="A43:C43"/>
    <mergeCell ref="D25:E25"/>
    <mergeCell ref="F25:H25"/>
    <mergeCell ref="A25:C25"/>
    <mergeCell ref="A27:H27"/>
    <mergeCell ref="A29:K30"/>
    <mergeCell ref="D32:E32"/>
    <mergeCell ref="F32:K32"/>
    <mergeCell ref="I23:I24"/>
    <mergeCell ref="J23:J24"/>
    <mergeCell ref="K23:K24"/>
    <mergeCell ref="A23:C24"/>
    <mergeCell ref="D23:E24"/>
    <mergeCell ref="F23:H24"/>
    <mergeCell ref="B36:C36"/>
    <mergeCell ref="A26:B26"/>
    <mergeCell ref="D26:E26"/>
    <mergeCell ref="F26:H26"/>
    <mergeCell ref="A34:E35"/>
    <mergeCell ref="F34:F35"/>
    <mergeCell ref="G34:G35"/>
    <mergeCell ref="H34:H35"/>
    <mergeCell ref="B33:C33"/>
    <mergeCell ref="B32:C32"/>
    <mergeCell ref="A111:H111"/>
    <mergeCell ref="A113:K114"/>
    <mergeCell ref="D109:E109"/>
    <mergeCell ref="F109:H109"/>
    <mergeCell ref="A110:B110"/>
    <mergeCell ref="D110:E110"/>
    <mergeCell ref="F110:H110"/>
    <mergeCell ref="D107:E108"/>
    <mergeCell ref="F107:H108"/>
    <mergeCell ref="I107:I108"/>
    <mergeCell ref="J107:J108"/>
    <mergeCell ref="K107:K108"/>
    <mergeCell ref="A107:C108"/>
    <mergeCell ref="A109:C109"/>
    <mergeCell ref="J96:J97"/>
    <mergeCell ref="K96:K97"/>
    <mergeCell ref="A98:H98"/>
    <mergeCell ref="A106:C106"/>
    <mergeCell ref="A105:C105"/>
    <mergeCell ref="D87:E87"/>
    <mergeCell ref="D88:E88"/>
    <mergeCell ref="A89:H89"/>
    <mergeCell ref="A91:K92"/>
    <mergeCell ref="A94:K94"/>
    <mergeCell ref="B87:C87"/>
    <mergeCell ref="A99:H99"/>
    <mergeCell ref="A100:H100"/>
    <mergeCell ref="A102:K103"/>
    <mergeCell ref="D105:K105"/>
    <mergeCell ref="D106:K106"/>
    <mergeCell ref="A95:K95"/>
    <mergeCell ref="A96:H97"/>
    <mergeCell ref="I96:I97"/>
    <mergeCell ref="A85:E86"/>
    <mergeCell ref="F85:F86"/>
    <mergeCell ref="G85:G86"/>
    <mergeCell ref="H85:H86"/>
    <mergeCell ref="I85:I86"/>
    <mergeCell ref="J85:J86"/>
    <mergeCell ref="A81:H81"/>
    <mergeCell ref="A82:H82"/>
    <mergeCell ref="D83:E83"/>
    <mergeCell ref="F83:K83"/>
    <mergeCell ref="D84:E84"/>
    <mergeCell ref="F84:K84"/>
    <mergeCell ref="K85:K86"/>
    <mergeCell ref="A72:H72"/>
    <mergeCell ref="A74:K75"/>
    <mergeCell ref="A77:K77"/>
    <mergeCell ref="A78:K78"/>
    <mergeCell ref="A79:H80"/>
    <mergeCell ref="I79:I80"/>
    <mergeCell ref="J79:J80"/>
    <mergeCell ref="K79:K80"/>
    <mergeCell ref="B84:C84"/>
    <mergeCell ref="B83:C83"/>
    <mergeCell ref="A76:B76"/>
    <mergeCell ref="D69:E69"/>
    <mergeCell ref="F69:H69"/>
    <mergeCell ref="A71:B71"/>
    <mergeCell ref="D71:E71"/>
    <mergeCell ref="F71:H71"/>
    <mergeCell ref="D70:E70"/>
    <mergeCell ref="F70:H70"/>
    <mergeCell ref="A70:C70"/>
    <mergeCell ref="D67:E68"/>
    <mergeCell ref="F67:H68"/>
    <mergeCell ref="A69:C69"/>
    <mergeCell ref="I67:I68"/>
    <mergeCell ref="J67:J68"/>
    <mergeCell ref="K67:K68"/>
    <mergeCell ref="A60:H60"/>
    <mergeCell ref="A62:K63"/>
    <mergeCell ref="D65:K65"/>
    <mergeCell ref="D66:K66"/>
    <mergeCell ref="A67:C68"/>
    <mergeCell ref="A66:C66"/>
    <mergeCell ref="A65:C65"/>
    <mergeCell ref="D58:E58"/>
    <mergeCell ref="F58:H58"/>
    <mergeCell ref="A59:B59"/>
    <mergeCell ref="D59:E59"/>
    <mergeCell ref="F59:H59"/>
    <mergeCell ref="D56:E57"/>
    <mergeCell ref="F56:H57"/>
    <mergeCell ref="A58:C58"/>
    <mergeCell ref="A56:C57"/>
    <mergeCell ref="C12:C13"/>
    <mergeCell ref="C11:K11"/>
    <mergeCell ref="C10:K10"/>
    <mergeCell ref="I56:I57"/>
    <mergeCell ref="J56:J57"/>
    <mergeCell ref="K56:K57"/>
    <mergeCell ref="A49:H49"/>
    <mergeCell ref="A51:K52"/>
    <mergeCell ref="D54:K54"/>
    <mergeCell ref="D55:K55"/>
    <mergeCell ref="D47:E47"/>
    <mergeCell ref="F47:H47"/>
    <mergeCell ref="A48:B48"/>
    <mergeCell ref="D48:E48"/>
    <mergeCell ref="F48:H48"/>
    <mergeCell ref="A47:C47"/>
    <mergeCell ref="A55:C55"/>
    <mergeCell ref="A54:C54"/>
    <mergeCell ref="D33:E33"/>
    <mergeCell ref="F33:K33"/>
    <mergeCell ref="K34:K35"/>
    <mergeCell ref="I34:I35"/>
    <mergeCell ref="J34:J35"/>
    <mergeCell ref="D36:E36"/>
    <mergeCell ref="A18:K19"/>
    <mergeCell ref="D21:K21"/>
    <mergeCell ref="D22:K22"/>
    <mergeCell ref="A16:H16"/>
    <mergeCell ref="A22:C22"/>
    <mergeCell ref="A21:C21"/>
    <mergeCell ref="A1:F1"/>
    <mergeCell ref="H1:K1"/>
    <mergeCell ref="A2:A3"/>
    <mergeCell ref="B2:F3"/>
    <mergeCell ref="A10:B10"/>
    <mergeCell ref="K12:K13"/>
    <mergeCell ref="A14:B14"/>
    <mergeCell ref="F14:G14"/>
    <mergeCell ref="A15:B15"/>
    <mergeCell ref="F15:G15"/>
    <mergeCell ref="A11:B11"/>
    <mergeCell ref="A12:B13"/>
    <mergeCell ref="D12:D13"/>
    <mergeCell ref="E12:E13"/>
    <mergeCell ref="F12:G13"/>
    <mergeCell ref="H12:H13"/>
    <mergeCell ref="I12:I13"/>
    <mergeCell ref="J12:J13"/>
    <mergeCell ref="A124:J124"/>
    <mergeCell ref="A125:J125"/>
    <mergeCell ref="A126:J126"/>
    <mergeCell ref="A127:J127"/>
    <mergeCell ref="A128:J128"/>
    <mergeCell ref="A129:J129"/>
    <mergeCell ref="A115:K115"/>
    <mergeCell ref="A116:J116"/>
    <mergeCell ref="A117:J117"/>
    <mergeCell ref="A118:J118"/>
    <mergeCell ref="A119:J119"/>
    <mergeCell ref="A120:J120"/>
    <mergeCell ref="A121:J121"/>
    <mergeCell ref="A122:J122"/>
    <mergeCell ref="A123:J123"/>
  </mergeCells>
  <conditionalFormatting sqref="A101:XFD101 B104:C104 A90:XFD92 B96:K98 A93:A98 B93:K93 L93:IW98 D104:IW109 B71:C75 A104:A107 D70:XFD70 B79:K81 C85:C86 B59:C64 A39:XFD39 B42:C42 C34:C36 B48:C53 A42:A45 C14 B20:C20 D20:K25 A20:A23 D12:K14 A69:A81 A15:A18 B15:K17 C82 A99:IW100 B110:IW112 L40:XFD41 L102:XFD103 A130:IW65531 D31:IW36 L29:IW30 C31 A31:B36 A1:IW4 B26:IW28 A25:A28 A37:IW38 A47:A56 A58:A67 D42:IW75 C88:C89 A82:B89 D82:K89 L76:IW89 A109:A112 C76:K76 L113:IW129 C9:K9 A9:B14 L9:IW25">
    <cfRule type="cellIs" priority="103" dxfId="0" operator="lessThan" stopIfTrue="1">
      <formula>0</formula>
    </cfRule>
    <cfRule type="containsErrors" priority="104" dxfId="0" stopIfTrue="1">
      <formula>ISERROR(A1)</formula>
    </cfRule>
  </conditionalFormatting>
  <conditionalFormatting sqref="I69:I71 K69:K71 I25:I26 K25:K26 I36:I37 K36:K37 I47:I48 K47:K48 I58:I59 K58:K59 I87:I88 K81:K88 K98:K99 I109:I110 K109:K110 K14:K15 I14:I15">
    <cfRule type="containsBlanks" priority="102" dxfId="16" stopIfTrue="1">
      <formula>LEN(TRIM(I14))=0</formula>
    </cfRule>
  </conditionalFormatting>
  <conditionalFormatting sqref="A102:K103">
    <cfRule type="cellIs" priority="54" dxfId="0" operator="lessThan" stopIfTrue="1">
      <formula>0</formula>
    </cfRule>
    <cfRule type="containsErrors" priority="55" dxfId="0" stopIfTrue="1">
      <formula>ISERROR(A102)</formula>
    </cfRule>
  </conditionalFormatting>
  <conditionalFormatting sqref="A29:K30">
    <cfRule type="cellIs" priority="44" dxfId="0" operator="lessThan" stopIfTrue="1">
      <formula>0</formula>
    </cfRule>
    <cfRule type="containsErrors" priority="45" dxfId="0" stopIfTrue="1">
      <formula>ISERROR(A29)</formula>
    </cfRule>
  </conditionalFormatting>
  <conditionalFormatting sqref="A40:K41">
    <cfRule type="cellIs" priority="56" dxfId="0" operator="lessThan" stopIfTrue="1">
      <formula>0</formula>
    </cfRule>
    <cfRule type="containsErrors" priority="57" dxfId="0" stopIfTrue="1">
      <formula>ISERROR(A40)</formula>
    </cfRule>
  </conditionalFormatting>
  <conditionalFormatting sqref="A113:K114">
    <cfRule type="cellIs" priority="46" dxfId="0" operator="lessThan" stopIfTrue="1">
      <formula>0</formula>
    </cfRule>
    <cfRule type="containsErrors" priority="47" dxfId="0" stopIfTrue="1">
      <formula>ISERROR(A113)</formula>
    </cfRule>
  </conditionalFormatting>
  <conditionalFormatting sqref="A116:A129">
    <cfRule type="containsErrors" priority="43" dxfId="0" stopIfTrue="1">
      <formula>ISERROR(A116)</formula>
    </cfRule>
  </conditionalFormatting>
  <conditionalFormatting sqref="A115">
    <cfRule type="containsErrors" priority="42" dxfId="0" stopIfTrue="1">
      <formula>ISERROR(A115)</formula>
    </cfRule>
  </conditionalFormatting>
  <conditionalFormatting sqref="K116:K129">
    <cfRule type="containsErrors" priority="36" dxfId="0" stopIfTrue="1">
      <formula>ISERROR(K116)</formula>
    </cfRule>
  </conditionalFormatting>
  <conditionalFormatting sqref="K129">
    <cfRule type="cellIs" priority="34" dxfId="2" operator="equal" stopIfTrue="1">
      <formula>"Yes"</formula>
    </cfRule>
    <cfRule type="cellIs" priority="35" dxfId="1" operator="equal" stopIfTrue="1">
      <formula>"No"</formula>
    </cfRule>
  </conditionalFormatting>
  <conditionalFormatting sqref="E7">
    <cfRule type="cellIs" priority="12" dxfId="0" operator="lessThan" stopIfTrue="1">
      <formula>0</formula>
    </cfRule>
  </conditionalFormatting>
  <conditionalFormatting sqref="L7:L8 B7 D7 A5:A8 O5:JC8">
    <cfRule type="cellIs" priority="22" dxfId="0" operator="lessThan" stopIfTrue="1">
      <formula>0</formula>
    </cfRule>
  </conditionalFormatting>
  <conditionalFormatting sqref="I7:I8 D8">
    <cfRule type="cellIs" priority="18" dxfId="0" operator="lessThan" stopIfTrue="1">
      <formula>0</formula>
    </cfRule>
  </conditionalFormatting>
  <conditionalFormatting sqref="O5:JC8 L7:L8">
    <cfRule type="containsErrors" priority="13" dxfId="185" stopIfTrue="1">
      <formula>ISERROR('PA1'!P5)</formula>
    </cfRule>
  </conditionalFormatting>
  <conditionalFormatting sqref="I7:I8">
    <cfRule type="containsErrors" priority="19" dxfId="185" stopIfTrue="1">
      <formula>ISERROR('PA1'!O7)</formula>
    </cfRule>
  </conditionalFormatting>
  <conditionalFormatting sqref="B7 D7 A5:A8">
    <cfRule type="containsErrors" priority="466" dxfId="185" stopIfTrue="1">
      <formula>ISERROR('PA1'!A5)</formula>
    </cfRule>
  </conditionalFormatting>
  <conditionalFormatting sqref="E7">
    <cfRule type="containsErrors" priority="513" dxfId="185" stopIfTrue="1">
      <formula>ISERROR('PA1'!F7)</formula>
    </cfRule>
  </conditionalFormatting>
  <conditionalFormatting sqref="D8">
    <cfRule type="containsErrors" priority="560" dxfId="185" stopIfTrue="1">
      <formula>ISERROR('PA1'!F8)</formula>
    </cfRule>
  </conditionalFormatting>
  <dataValidations count="3">
    <dataValidation type="decimal" operator="lessThanOrEqual" showInputMessage="1" showErrorMessage="1" errorTitle="Max Value Exceeded" error="The Non-Federal Contribution entered cannot be greater than the Total Cost for this line item." sqref="J69:J71 J109:J110 J25:J26 J36:J37 J47:J48 J58:J59 J81:J82 J87:J88 J98:J99 J14:J15">
      <formula1>I14</formula1>
    </dataValidation>
    <dataValidation type="decimal" allowBlank="1" showInputMessage="1" showErrorMessage="1" sqref="L3:L4 L9:L13 Q5:Q8">
      <formula1>1</formula1>
      <formula2>100</formula2>
    </dataValidation>
    <dataValidation type="list" allowBlank="1" showInputMessage="1" showErrorMessage="1" sqref="E14:E15">
      <formula1>"hourly, daily, weekly, yearly"</formula1>
    </dataValidation>
  </dataValidations>
  <printOptions/>
  <pageMargins left="0.7" right="0.7" top="0.75" bottom="0.75" header="0.3" footer="0.3"/>
  <pageSetup horizontalDpi="600" verticalDpi="600" orientation="landscape" scale="93" r:id="rId30"/>
  <headerFooter>
    <oddHeader>&amp;CPurpose Area #8</oddHeader>
    <oddFooter>&amp;C&amp;P</oddFooter>
  </headerFooter>
  <rowBreaks count="8" manualBreakCount="8">
    <brk id="19" max="16383" man="1"/>
    <brk id="30" max="16383" man="1"/>
    <brk id="41" max="16383" man="1"/>
    <brk id="52" max="16383" man="1"/>
    <brk id="63" max="16383" man="1"/>
    <brk id="75" max="16383" man="1"/>
    <brk id="92" max="16383" man="1"/>
    <brk id="103" max="16383" man="1"/>
  </rowBreaks>
  <drawing r:id="rId3"/>
  <legacyDrawing r:id="rId2"/>
  <mc:AlternateContent xmlns:mc="http://schemas.openxmlformats.org/markup-compatibility/2006">
    <mc:Choice Requires="x14">
      <controls>
        <mc:AlternateContent>
          <mc:Choice Requires="x14">
            <control xmlns:r="http://schemas.openxmlformats.org/officeDocument/2006/relationships" shapeId="27649" r:id="rId4" name="Button 1">
              <controlPr defaultSize="0" print="0" autoFill="0" autoPict="0" macro="[0]!InsertRowsTravel">
                <anchor moveWithCells="1" sizeWithCells="1">
                  <from>
                    <xdr:col>0</xdr:col>
                    <xdr:colOff>47625</xdr:colOff>
                    <xdr:row>33</xdr:row>
                    <xdr:rowOff>180975</xdr:rowOff>
                  </from>
                  <to>
                    <xdr:col>1</xdr:col>
                    <xdr:colOff>85725</xdr:colOff>
                    <xdr:row>34</xdr:row>
                    <xdr:rowOff>238125</xdr:rowOff>
                  </to>
                </anchor>
              </controlPr>
            </control>
          </mc:Choice>
        </mc:AlternateContent>
        <mc:AlternateContent>
          <mc:Choice Requires="x14">
            <control xmlns:r="http://schemas.openxmlformats.org/officeDocument/2006/relationships" shapeId="27650" r:id="rId5" name="Button 2">
              <controlPr defaultSize="0" print="0" autoFill="0" autoPict="0" macro="[0]!InsertRowsEquipment">
                <anchor moveWithCells="1" sizeWithCells="1">
                  <from>
                    <xdr:col>0</xdr:col>
                    <xdr:colOff>47625</xdr:colOff>
                    <xdr:row>44</xdr:row>
                    <xdr:rowOff>66675</xdr:rowOff>
                  </from>
                  <to>
                    <xdr:col>1</xdr:col>
                    <xdr:colOff>85725</xdr:colOff>
                    <xdr:row>45</xdr:row>
                    <xdr:rowOff>123825</xdr:rowOff>
                  </to>
                </anchor>
              </controlPr>
            </control>
          </mc:Choice>
        </mc:AlternateContent>
        <mc:AlternateContent>
          <mc:Choice Requires="x14">
            <control xmlns:r="http://schemas.openxmlformats.org/officeDocument/2006/relationships" shapeId="27651" r:id="rId6" name="Button 3">
              <controlPr defaultSize="0" print="0" autoFill="0" autoPict="0" macro="[0]!InsertRowsSupplies">
                <anchor moveWithCells="1" sizeWithCells="1">
                  <from>
                    <xdr:col>0</xdr:col>
                    <xdr:colOff>66675</xdr:colOff>
                    <xdr:row>55</xdr:row>
                    <xdr:rowOff>66675</xdr:rowOff>
                  </from>
                  <to>
                    <xdr:col>1</xdr:col>
                    <xdr:colOff>104775</xdr:colOff>
                    <xdr:row>56</xdr:row>
                    <xdr:rowOff>123825</xdr:rowOff>
                  </to>
                </anchor>
              </controlPr>
            </control>
          </mc:Choice>
        </mc:AlternateContent>
        <mc:AlternateContent>
          <mc:Choice Requires="x14">
            <control xmlns:r="http://schemas.openxmlformats.org/officeDocument/2006/relationships" shapeId="27652" r:id="rId7" name="Button 4">
              <controlPr defaultSize="0" print="0" autoFill="0" autoPict="0" macro="[0]!InsertRowsConsultant">
                <anchor moveWithCells="1" sizeWithCells="1">
                  <from>
                    <xdr:col>0</xdr:col>
                    <xdr:colOff>47625</xdr:colOff>
                    <xdr:row>78</xdr:row>
                    <xdr:rowOff>66675</xdr:rowOff>
                  </from>
                  <to>
                    <xdr:col>1</xdr:col>
                    <xdr:colOff>85725</xdr:colOff>
                    <xdr:row>79</xdr:row>
                    <xdr:rowOff>123825</xdr:rowOff>
                  </to>
                </anchor>
              </controlPr>
            </control>
          </mc:Choice>
        </mc:AlternateContent>
        <mc:AlternateContent>
          <mc:Choice Requires="x14">
            <control xmlns:r="http://schemas.openxmlformats.org/officeDocument/2006/relationships" shapeId="27653" r:id="rId8" name="Button 5">
              <controlPr defaultSize="0" print="0" autoFill="0" autoPict="0" macro="[0]!InsertRowsOther">
                <anchor moveWithCells="1" sizeWithCells="1">
                  <from>
                    <xdr:col>0</xdr:col>
                    <xdr:colOff>47625</xdr:colOff>
                    <xdr:row>95</xdr:row>
                    <xdr:rowOff>66675</xdr:rowOff>
                  </from>
                  <to>
                    <xdr:col>1</xdr:col>
                    <xdr:colOff>85725</xdr:colOff>
                    <xdr:row>96</xdr:row>
                    <xdr:rowOff>123825</xdr:rowOff>
                  </to>
                </anchor>
              </controlPr>
            </control>
          </mc:Choice>
        </mc:AlternateContent>
        <mc:AlternateContent>
          <mc:Choice Requires="x14">
            <control xmlns:r="http://schemas.openxmlformats.org/officeDocument/2006/relationships" shapeId="27654" r:id="rId9" name="Button 6">
              <controlPr defaultSize="0" print="0" autoFill="0" autoPict="0" macro="[0]!Module1.DeleteSelectedRow">
                <anchor moveWithCells="1" sizeWithCells="1">
                  <from>
                    <xdr:col>1</xdr:col>
                    <xdr:colOff>152400</xdr:colOff>
                    <xdr:row>33</xdr:row>
                    <xdr:rowOff>180975</xdr:rowOff>
                  </from>
                  <to>
                    <xdr:col>2</xdr:col>
                    <xdr:colOff>0</xdr:colOff>
                    <xdr:row>34</xdr:row>
                    <xdr:rowOff>238125</xdr:rowOff>
                  </to>
                </anchor>
              </controlPr>
            </control>
          </mc:Choice>
        </mc:AlternateContent>
        <mc:AlternateContent>
          <mc:Choice Requires="x14">
            <control xmlns:r="http://schemas.openxmlformats.org/officeDocument/2006/relationships" shapeId="27655" r:id="rId10" name="Button 7">
              <controlPr defaultSize="0" print="0" autoFill="0" autoPict="0" macro="[0]!Module1.DeleteSelectedRow">
                <anchor moveWithCells="1" sizeWithCells="1">
                  <from>
                    <xdr:col>1</xdr:col>
                    <xdr:colOff>114300</xdr:colOff>
                    <xdr:row>44</xdr:row>
                    <xdr:rowOff>66675</xdr:rowOff>
                  </from>
                  <to>
                    <xdr:col>1</xdr:col>
                    <xdr:colOff>1485900</xdr:colOff>
                    <xdr:row>45</xdr:row>
                    <xdr:rowOff>123825</xdr:rowOff>
                  </to>
                </anchor>
              </controlPr>
            </control>
          </mc:Choice>
        </mc:AlternateContent>
        <mc:AlternateContent>
          <mc:Choice Requires="x14">
            <control xmlns:r="http://schemas.openxmlformats.org/officeDocument/2006/relationships" shapeId="27656" r:id="rId11" name="Button 8">
              <controlPr defaultSize="0" print="0" autoFill="0" autoPict="0" macro="[0]!Module1.DeleteSelectedRow">
                <anchor moveWithCells="1" sizeWithCells="1">
                  <from>
                    <xdr:col>1</xdr:col>
                    <xdr:colOff>123825</xdr:colOff>
                    <xdr:row>55</xdr:row>
                    <xdr:rowOff>66675</xdr:rowOff>
                  </from>
                  <to>
                    <xdr:col>1</xdr:col>
                    <xdr:colOff>1485900</xdr:colOff>
                    <xdr:row>56</xdr:row>
                    <xdr:rowOff>123825</xdr:rowOff>
                  </to>
                </anchor>
              </controlPr>
            </control>
          </mc:Choice>
        </mc:AlternateContent>
        <mc:AlternateContent>
          <mc:Choice Requires="x14">
            <control xmlns:r="http://schemas.openxmlformats.org/officeDocument/2006/relationships" shapeId="27657" r:id="rId12" name="Button 9">
              <controlPr defaultSize="0" print="0" autoFill="0" autoPict="0" macro="[0]!Module1.DeleteSelectedRow">
                <anchor moveWithCells="1" sizeWithCells="1">
                  <from>
                    <xdr:col>1</xdr:col>
                    <xdr:colOff>152400</xdr:colOff>
                    <xdr:row>78</xdr:row>
                    <xdr:rowOff>66675</xdr:rowOff>
                  </from>
                  <to>
                    <xdr:col>2</xdr:col>
                    <xdr:colOff>0</xdr:colOff>
                    <xdr:row>79</xdr:row>
                    <xdr:rowOff>123825</xdr:rowOff>
                  </to>
                </anchor>
              </controlPr>
            </control>
          </mc:Choice>
        </mc:AlternateContent>
        <mc:AlternateContent>
          <mc:Choice Requires="x14">
            <control xmlns:r="http://schemas.openxmlformats.org/officeDocument/2006/relationships" shapeId="27658" r:id="rId13" name="Button 10">
              <controlPr defaultSize="0" print="0" autoFill="0" autoPict="0" macro="[0]!Module1.DeleteSelectedRow">
                <anchor moveWithCells="1" sizeWithCells="1">
                  <from>
                    <xdr:col>1</xdr:col>
                    <xdr:colOff>152400</xdr:colOff>
                    <xdr:row>95</xdr:row>
                    <xdr:rowOff>66675</xdr:rowOff>
                  </from>
                  <to>
                    <xdr:col>2</xdr:col>
                    <xdr:colOff>0</xdr:colOff>
                    <xdr:row>96</xdr:row>
                    <xdr:rowOff>123825</xdr:rowOff>
                  </to>
                </anchor>
              </controlPr>
            </control>
          </mc:Choice>
        </mc:AlternateContent>
        <mc:AlternateContent>
          <mc:Choice Requires="x14">
            <control xmlns:r="http://schemas.openxmlformats.org/officeDocument/2006/relationships" shapeId="27659" r:id="rId14" name="Button 11">
              <controlPr defaultSize="0" print="0" autoFill="0" autoPict="0" macro="[0]!InsertRowsBenefits">
                <anchor moveWithCells="1" sizeWithCells="1">
                  <from>
                    <xdr:col>0</xdr:col>
                    <xdr:colOff>47625</xdr:colOff>
                    <xdr:row>22</xdr:row>
                    <xdr:rowOff>104775</xdr:rowOff>
                  </from>
                  <to>
                    <xdr:col>1</xdr:col>
                    <xdr:colOff>85725</xdr:colOff>
                    <xdr:row>23</xdr:row>
                    <xdr:rowOff>161925</xdr:rowOff>
                  </to>
                </anchor>
              </controlPr>
            </control>
          </mc:Choice>
        </mc:AlternateContent>
        <mc:AlternateContent>
          <mc:Choice Requires="x14">
            <control xmlns:r="http://schemas.openxmlformats.org/officeDocument/2006/relationships" shapeId="27660" r:id="rId15" name="Button 12">
              <controlPr defaultSize="0" print="0" autoFill="0" autoPict="0" macro="[0]!Module1.DeleteSelectedRow">
                <anchor moveWithCells="1" sizeWithCells="1">
                  <from>
                    <xdr:col>1</xdr:col>
                    <xdr:colOff>123825</xdr:colOff>
                    <xdr:row>22</xdr:row>
                    <xdr:rowOff>104775</xdr:rowOff>
                  </from>
                  <to>
                    <xdr:col>1</xdr:col>
                    <xdr:colOff>1485900</xdr:colOff>
                    <xdr:row>23</xdr:row>
                    <xdr:rowOff>161925</xdr:rowOff>
                  </to>
                </anchor>
              </controlPr>
            </control>
          </mc:Choice>
        </mc:AlternateContent>
        <mc:AlternateContent>
          <mc:Choice Requires="x14">
            <control xmlns:r="http://schemas.openxmlformats.org/officeDocument/2006/relationships" shapeId="27661" r:id="rId16" name="Button 13">
              <controlPr defaultSize="0" print="0" autoFill="0" autoPict="0" macro="[0]!InsertRowsPersonnel">
                <anchor moveWithCells="1" sizeWithCells="1">
                  <from>
                    <xdr:col>0</xdr:col>
                    <xdr:colOff>38100</xdr:colOff>
                    <xdr:row>11</xdr:row>
                    <xdr:rowOff>104775</xdr:rowOff>
                  </from>
                  <to>
                    <xdr:col>1</xdr:col>
                    <xdr:colOff>76200</xdr:colOff>
                    <xdr:row>12</xdr:row>
                    <xdr:rowOff>161925</xdr:rowOff>
                  </to>
                </anchor>
              </controlPr>
            </control>
          </mc:Choice>
        </mc:AlternateContent>
        <mc:AlternateContent>
          <mc:Choice Requires="x14">
            <control xmlns:r="http://schemas.openxmlformats.org/officeDocument/2006/relationships" shapeId="27662" r:id="rId17" name="Button 14">
              <controlPr defaultSize="0" print="0" autoFill="0" autoPict="0" macro="[0]!Module1.DeleteSelectedRow">
                <anchor moveWithCells="1" sizeWithCells="1">
                  <from>
                    <xdr:col>1</xdr:col>
                    <xdr:colOff>123825</xdr:colOff>
                    <xdr:row>11</xdr:row>
                    <xdr:rowOff>104775</xdr:rowOff>
                  </from>
                  <to>
                    <xdr:col>1</xdr:col>
                    <xdr:colOff>1485900</xdr:colOff>
                    <xdr:row>12</xdr:row>
                    <xdr:rowOff>161925</xdr:rowOff>
                  </to>
                </anchor>
              </controlPr>
            </control>
          </mc:Choice>
        </mc:AlternateContent>
        <mc:AlternateContent>
          <mc:Choice Requires="x14">
            <control xmlns:r="http://schemas.openxmlformats.org/officeDocument/2006/relationships" shapeId="27663" r:id="rId18" name="Button 15">
              <controlPr defaultSize="0" print="0" autoFill="0" autoPict="0" macro="[0]!InsertRowsIndirect">
                <anchor moveWithCells="1">
                  <from>
                    <xdr:col>0</xdr:col>
                    <xdr:colOff>38100</xdr:colOff>
                    <xdr:row>106</xdr:row>
                    <xdr:rowOff>76200</xdr:rowOff>
                  </from>
                  <to>
                    <xdr:col>0</xdr:col>
                    <xdr:colOff>1571625</xdr:colOff>
                    <xdr:row>107</xdr:row>
                    <xdr:rowOff>123825</xdr:rowOff>
                  </to>
                </anchor>
              </controlPr>
            </control>
          </mc:Choice>
        </mc:AlternateContent>
        <mc:AlternateContent>
          <mc:Choice Requires="x14">
            <control xmlns:r="http://schemas.openxmlformats.org/officeDocument/2006/relationships" shapeId="27664" r:id="rId19" name="Button 16">
              <controlPr defaultSize="0" print="0" autoFill="0" autoPict="0" macro="[0]!Module1.DeleteSelectedRow">
                <anchor moveWithCells="1">
                  <from>
                    <xdr:col>1</xdr:col>
                    <xdr:colOff>9525</xdr:colOff>
                    <xdr:row>106</xdr:row>
                    <xdr:rowOff>76200</xdr:rowOff>
                  </from>
                  <to>
                    <xdr:col>1</xdr:col>
                    <xdr:colOff>1466850</xdr:colOff>
                    <xdr:row>107</xdr:row>
                    <xdr:rowOff>123825</xdr:rowOff>
                  </to>
                </anchor>
              </controlPr>
            </control>
          </mc:Choice>
        </mc:AlternateContent>
        <mc:AlternateContent>
          <mc:Choice Requires="x14">
            <control xmlns:r="http://schemas.openxmlformats.org/officeDocument/2006/relationships" shapeId="27665" r:id="rId20" name="Button 17">
              <controlPr defaultSize="0" print="0" autoFill="0" autoPict="0" macro="[0]!InsertRowsNarrative">
                <anchor moveWithCells="1">
                  <from>
                    <xdr:col>8</xdr:col>
                    <xdr:colOff>209550</xdr:colOff>
                    <xdr:row>16</xdr:row>
                    <xdr:rowOff>19050</xdr:rowOff>
                  </from>
                  <to>
                    <xdr:col>10</xdr:col>
                    <xdr:colOff>704850</xdr:colOff>
                    <xdr:row>16</xdr:row>
                    <xdr:rowOff>257175</xdr:rowOff>
                  </to>
                </anchor>
              </controlPr>
            </control>
          </mc:Choice>
        </mc:AlternateContent>
        <mc:AlternateContent>
          <mc:Choice Requires="x14">
            <control xmlns:r="http://schemas.openxmlformats.org/officeDocument/2006/relationships" shapeId="27666" r:id="rId21" name="Button 18">
              <controlPr defaultSize="0" print="0" autoFill="0" autoPict="0" macro="[0]!InsertRowsNarrative">
                <anchor moveWithCells="1" sizeWithCells="1">
                  <from>
                    <xdr:col>8</xdr:col>
                    <xdr:colOff>200025</xdr:colOff>
                    <xdr:row>27</xdr:row>
                    <xdr:rowOff>19050</xdr:rowOff>
                  </from>
                  <to>
                    <xdr:col>11</xdr:col>
                    <xdr:colOff>0</xdr:colOff>
                    <xdr:row>27</xdr:row>
                    <xdr:rowOff>257175</xdr:rowOff>
                  </to>
                </anchor>
              </controlPr>
            </control>
          </mc:Choice>
        </mc:AlternateContent>
        <mc:AlternateContent>
          <mc:Choice Requires="x14">
            <control xmlns:r="http://schemas.openxmlformats.org/officeDocument/2006/relationships" shapeId="27667" r:id="rId22" name="Button 19">
              <controlPr defaultSize="0" print="0" autoFill="0" autoPict="0" macro="[0]!InsertRowsNarrative">
                <anchor moveWithCells="1" sizeWithCells="1">
                  <from>
                    <xdr:col>8</xdr:col>
                    <xdr:colOff>180975</xdr:colOff>
                    <xdr:row>38</xdr:row>
                    <xdr:rowOff>19050</xdr:rowOff>
                  </from>
                  <to>
                    <xdr:col>11</xdr:col>
                    <xdr:colOff>0</xdr:colOff>
                    <xdr:row>38</xdr:row>
                    <xdr:rowOff>257175</xdr:rowOff>
                  </to>
                </anchor>
              </controlPr>
            </control>
          </mc:Choice>
        </mc:AlternateContent>
        <mc:AlternateContent>
          <mc:Choice Requires="x14">
            <control xmlns:r="http://schemas.openxmlformats.org/officeDocument/2006/relationships" shapeId="27668" r:id="rId23" name="Button 20">
              <controlPr defaultSize="0" print="0" autoFill="0" autoPict="0" macro="[0]!InsertRowsNarrative">
                <anchor moveWithCells="1" sizeWithCells="1">
                  <from>
                    <xdr:col>8</xdr:col>
                    <xdr:colOff>209550</xdr:colOff>
                    <xdr:row>49</xdr:row>
                    <xdr:rowOff>19050</xdr:rowOff>
                  </from>
                  <to>
                    <xdr:col>11</xdr:col>
                    <xdr:colOff>0</xdr:colOff>
                    <xdr:row>49</xdr:row>
                    <xdr:rowOff>257175</xdr:rowOff>
                  </to>
                </anchor>
              </controlPr>
            </control>
          </mc:Choice>
        </mc:AlternateContent>
        <mc:AlternateContent>
          <mc:Choice Requires="x14">
            <control xmlns:r="http://schemas.openxmlformats.org/officeDocument/2006/relationships" shapeId="27669" r:id="rId24" name="Button 21">
              <controlPr defaultSize="0" print="0" autoFill="0" autoPict="0" macro="[0]!InsertRowsNarrative">
                <anchor moveWithCells="1" sizeWithCells="1">
                  <from>
                    <xdr:col>8</xdr:col>
                    <xdr:colOff>171450</xdr:colOff>
                    <xdr:row>60</xdr:row>
                    <xdr:rowOff>19050</xdr:rowOff>
                  </from>
                  <to>
                    <xdr:col>10</xdr:col>
                    <xdr:colOff>714375</xdr:colOff>
                    <xdr:row>60</xdr:row>
                    <xdr:rowOff>257175</xdr:rowOff>
                  </to>
                </anchor>
              </controlPr>
            </control>
          </mc:Choice>
        </mc:AlternateContent>
        <mc:AlternateContent>
          <mc:Choice Requires="x14">
            <control xmlns:r="http://schemas.openxmlformats.org/officeDocument/2006/relationships" shapeId="27670" r:id="rId25" name="Button 22">
              <controlPr defaultSize="0" print="0" autoFill="0" autoPict="0" macro="[0]!InsertRowsNarrative">
                <anchor moveWithCells="1" sizeWithCells="1">
                  <from>
                    <xdr:col>8</xdr:col>
                    <xdr:colOff>209550</xdr:colOff>
                    <xdr:row>89</xdr:row>
                    <xdr:rowOff>19050</xdr:rowOff>
                  </from>
                  <to>
                    <xdr:col>11</xdr:col>
                    <xdr:colOff>0</xdr:colOff>
                    <xdr:row>89</xdr:row>
                    <xdr:rowOff>257175</xdr:rowOff>
                  </to>
                </anchor>
              </controlPr>
            </control>
          </mc:Choice>
        </mc:AlternateContent>
        <mc:AlternateContent>
          <mc:Choice Requires="x14">
            <control xmlns:r="http://schemas.openxmlformats.org/officeDocument/2006/relationships" shapeId="27671" r:id="rId26" name="Button 23">
              <controlPr defaultSize="0" print="0" autoFill="0" autoPict="0" macro="[0]!InsertRowsNarrative">
                <anchor moveWithCells="1" sizeWithCells="1">
                  <from>
                    <xdr:col>8</xdr:col>
                    <xdr:colOff>209550</xdr:colOff>
                    <xdr:row>100</xdr:row>
                    <xdr:rowOff>19050</xdr:rowOff>
                  </from>
                  <to>
                    <xdr:col>11</xdr:col>
                    <xdr:colOff>0</xdr:colOff>
                    <xdr:row>100</xdr:row>
                    <xdr:rowOff>257175</xdr:rowOff>
                  </to>
                </anchor>
              </controlPr>
            </control>
          </mc:Choice>
        </mc:AlternateContent>
        <mc:AlternateContent>
          <mc:Choice Requires="x14">
            <control xmlns:r="http://schemas.openxmlformats.org/officeDocument/2006/relationships" shapeId="27672" r:id="rId27" name="Button 24">
              <controlPr defaultSize="0" print="0" autoFill="0" autoPict="0" macro="[0]!InsertRowsNarrative">
                <anchor moveWithCells="1" sizeWithCells="1">
                  <from>
                    <xdr:col>8</xdr:col>
                    <xdr:colOff>209550</xdr:colOff>
                    <xdr:row>111</xdr:row>
                    <xdr:rowOff>19050</xdr:rowOff>
                  </from>
                  <to>
                    <xdr:col>11</xdr:col>
                    <xdr:colOff>0</xdr:colOff>
                    <xdr:row>111</xdr:row>
                    <xdr:rowOff>257175</xdr:rowOff>
                  </to>
                </anchor>
              </controlPr>
            </control>
          </mc:Choice>
        </mc:AlternateContent>
        <mc:AlternateContent>
          <mc:Choice Requires="x14">
            <control xmlns:r="http://schemas.openxmlformats.org/officeDocument/2006/relationships" shapeId="27673" r:id="rId28" name="Button 25">
              <controlPr defaultSize="0" print="0" autoFill="0" autoPict="0" macro="[0]!InsertRowsTravelConsultant">
                <anchor moveWithCells="1" sizeWithCells="1">
                  <from>
                    <xdr:col>0</xdr:col>
                    <xdr:colOff>47625</xdr:colOff>
                    <xdr:row>84</xdr:row>
                    <xdr:rowOff>180975</xdr:rowOff>
                  </from>
                  <to>
                    <xdr:col>1</xdr:col>
                    <xdr:colOff>85725</xdr:colOff>
                    <xdr:row>85</xdr:row>
                    <xdr:rowOff>238125</xdr:rowOff>
                  </to>
                </anchor>
              </controlPr>
            </control>
          </mc:Choice>
        </mc:AlternateContent>
        <mc:AlternateContent>
          <mc:Choice Requires="x14">
            <control xmlns:r="http://schemas.openxmlformats.org/officeDocument/2006/relationships" shapeId="27674" r:id="rId29" name="Button 26">
              <controlPr defaultSize="0" print="0" autoFill="0" autoPict="0" macro="[0]!Module1.DeleteSelectedRow">
                <anchor moveWithCells="1" sizeWithCells="1">
                  <from>
                    <xdr:col>1</xdr:col>
                    <xdr:colOff>152400</xdr:colOff>
                    <xdr:row>84</xdr:row>
                    <xdr:rowOff>180975</xdr:rowOff>
                  </from>
                  <to>
                    <xdr:col>2</xdr:col>
                    <xdr:colOff>0</xdr:colOff>
                    <xdr:row>85</xdr:row>
                    <xdr:rowOff>238125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N1321"/>
  <sheetViews>
    <sheetView workbookViewId="0" topLeftCell="A1">
      <selection activeCell="B6" sqref="B6:K6"/>
    </sheetView>
  </sheetViews>
  <sheetFormatPr defaultColWidth="9.140625" defaultRowHeight="15"/>
  <cols>
    <col min="1" max="1" width="24.00390625" style="4" customWidth="1"/>
    <col min="2" max="2" width="22.57421875" style="4" customWidth="1"/>
    <col min="3" max="3" width="9.421875" style="4" customWidth="1"/>
    <col min="4" max="4" width="10.57421875" style="4" customWidth="1"/>
    <col min="5" max="5" width="7.00390625" style="4" customWidth="1"/>
    <col min="6" max="6" width="9.00390625" style="4" customWidth="1"/>
    <col min="7" max="7" width="8.28125" style="4" customWidth="1"/>
    <col min="8" max="8" width="5.7109375" style="4" customWidth="1"/>
    <col min="9" max="9" width="11.421875" style="4" customWidth="1"/>
    <col min="10" max="10" width="12.28125" style="4" customWidth="1"/>
    <col min="11" max="11" width="11.28125" style="4" customWidth="1"/>
    <col min="12" max="16384" width="9.140625" style="4" customWidth="1"/>
  </cols>
  <sheetData>
    <row r="1" spans="1:14" ht="69.75" customHeight="1">
      <c r="A1" s="671" t="str">
        <f>'Budget Sheet Instructions'!B21</f>
        <v>Tribal Youth Program</v>
      </c>
      <c r="B1" s="672"/>
      <c r="C1" s="672"/>
      <c r="D1" s="672"/>
      <c r="E1" s="672"/>
      <c r="F1" s="672"/>
      <c r="G1" s="13"/>
      <c r="H1" s="669" t="s">
        <v>308</v>
      </c>
      <c r="I1" s="669"/>
      <c r="J1" s="669"/>
      <c r="K1" s="670"/>
      <c r="L1" s="14"/>
      <c r="M1" s="14"/>
      <c r="N1" s="14"/>
    </row>
    <row r="2" spans="1:14" ht="15" customHeight="1">
      <c r="A2" s="678" t="s">
        <v>42</v>
      </c>
      <c r="B2" s="673"/>
      <c r="C2" s="673"/>
      <c r="D2" s="673"/>
      <c r="E2" s="673"/>
      <c r="F2" s="673"/>
      <c r="G2" s="102"/>
      <c r="H2" s="102"/>
      <c r="I2" s="67" t="str">
        <f>'Budget Sheet Instructions'!J21</f>
        <v>OJJDP</v>
      </c>
      <c r="J2" s="66" t="str">
        <f>'Budget Sheet Instructions'!K21</f>
        <v>16.731</v>
      </c>
      <c r="K2" s="15"/>
      <c r="L2" s="14"/>
      <c r="M2" s="14"/>
      <c r="N2" s="14"/>
    </row>
    <row r="3" spans="1:14" ht="15" customHeight="1">
      <c r="A3" s="717"/>
      <c r="B3" s="674"/>
      <c r="C3" s="674"/>
      <c r="D3" s="674"/>
      <c r="E3" s="674"/>
      <c r="F3" s="674"/>
      <c r="G3" s="103"/>
      <c r="H3" s="103"/>
      <c r="I3" s="103"/>
      <c r="J3" s="103"/>
      <c r="K3" s="16"/>
      <c r="L3" s="17"/>
      <c r="M3" s="14"/>
      <c r="N3" s="14"/>
    </row>
    <row r="4" spans="1:14" ht="15" customHeight="1">
      <c r="A4" s="28" t="s">
        <v>78</v>
      </c>
      <c r="B4" s="26"/>
      <c r="C4" s="26"/>
      <c r="D4" s="26"/>
      <c r="E4" s="26"/>
      <c r="F4" s="26"/>
      <c r="G4" s="26"/>
      <c r="H4" s="26"/>
      <c r="I4" s="26"/>
      <c r="J4" s="26"/>
      <c r="K4" s="27"/>
      <c r="L4" s="17"/>
      <c r="M4" s="14"/>
      <c r="N4" s="14"/>
    </row>
    <row r="5" spans="1:14" s="127" customFormat="1" ht="15" customHeight="1">
      <c r="A5" s="767" t="s">
        <v>216</v>
      </c>
      <c r="B5" s="767"/>
      <c r="C5" s="767"/>
      <c r="D5" s="767"/>
      <c r="E5" s="767"/>
      <c r="F5" s="767"/>
      <c r="G5" s="767"/>
      <c r="H5" s="767"/>
      <c r="I5" s="767"/>
      <c r="J5" s="767"/>
      <c r="K5" s="767"/>
      <c r="L5" s="302"/>
      <c r="M5" s="302"/>
      <c r="N5" s="302"/>
    </row>
    <row r="6" spans="1:14" s="127" customFormat="1" ht="15" customHeight="1">
      <c r="A6" s="251" t="s">
        <v>299</v>
      </c>
      <c r="B6" s="768"/>
      <c r="C6" s="768"/>
      <c r="D6" s="768"/>
      <c r="E6" s="768"/>
      <c r="F6" s="768"/>
      <c r="G6" s="768"/>
      <c r="H6" s="768"/>
      <c r="I6" s="768"/>
      <c r="J6" s="768"/>
      <c r="K6" s="768"/>
      <c r="L6" s="303"/>
      <c r="M6" s="303"/>
      <c r="N6" s="303"/>
    </row>
    <row r="7" spans="1:14" s="127" customFormat="1" ht="15" customHeight="1">
      <c r="A7" s="307" t="s">
        <v>292</v>
      </c>
      <c r="B7" s="769"/>
      <c r="C7" s="770"/>
      <c r="D7" s="309" t="s">
        <v>288</v>
      </c>
      <c r="E7" s="772"/>
      <c r="F7" s="773"/>
      <c r="G7" s="773"/>
      <c r="H7" s="774"/>
      <c r="I7" s="304" t="s">
        <v>218</v>
      </c>
      <c r="J7" s="771"/>
      <c r="K7" s="771"/>
      <c r="L7" s="766"/>
      <c r="M7" s="766"/>
      <c r="N7" s="766"/>
    </row>
    <row r="8" spans="1:14" s="127" customFormat="1" ht="15" customHeight="1">
      <c r="A8" s="307" t="s">
        <v>219</v>
      </c>
      <c r="B8" s="682"/>
      <c r="C8" s="684"/>
      <c r="D8" s="305" t="s">
        <v>290</v>
      </c>
      <c r="E8" s="769"/>
      <c r="F8" s="775"/>
      <c r="G8" s="775"/>
      <c r="H8" s="770"/>
      <c r="I8" s="304" t="s">
        <v>289</v>
      </c>
      <c r="J8" s="458"/>
      <c r="K8" s="460"/>
      <c r="L8" s="766"/>
      <c r="M8" s="766"/>
      <c r="N8" s="766"/>
    </row>
    <row r="9" spans="1:14" ht="15.75" thickBot="1">
      <c r="A9" s="20" t="s">
        <v>32</v>
      </c>
      <c r="B9" s="21"/>
      <c r="C9" s="21"/>
      <c r="D9" s="21"/>
      <c r="E9" s="21"/>
      <c r="F9" s="21"/>
      <c r="G9" s="21"/>
      <c r="H9" s="21"/>
      <c r="I9" s="21"/>
      <c r="J9" s="21"/>
      <c r="K9" s="22"/>
      <c r="L9" s="17"/>
      <c r="M9" s="14"/>
      <c r="N9" s="14"/>
    </row>
    <row r="10" spans="1:14" ht="15.75" thickTop="1">
      <c r="A10" s="666" t="s">
        <v>11</v>
      </c>
      <c r="B10" s="668"/>
      <c r="C10" s="666" t="s">
        <v>3</v>
      </c>
      <c r="D10" s="667"/>
      <c r="E10" s="667"/>
      <c r="F10" s="667"/>
      <c r="G10" s="667"/>
      <c r="H10" s="667"/>
      <c r="I10" s="667"/>
      <c r="J10" s="667"/>
      <c r="K10" s="668"/>
      <c r="L10" s="17"/>
      <c r="M10" s="14"/>
      <c r="N10" s="14"/>
    </row>
    <row r="11" spans="1:14" ht="28.5" customHeight="1">
      <c r="A11" s="520" t="s">
        <v>89</v>
      </c>
      <c r="B11" s="522"/>
      <c r="C11" s="520" t="s">
        <v>75</v>
      </c>
      <c r="D11" s="521"/>
      <c r="E11" s="521"/>
      <c r="F11" s="521"/>
      <c r="G11" s="521"/>
      <c r="H11" s="521"/>
      <c r="I11" s="521"/>
      <c r="J11" s="521"/>
      <c r="K11" s="522"/>
      <c r="L11" s="17"/>
      <c r="M11" s="14"/>
      <c r="N11" s="14"/>
    </row>
    <row r="12" spans="1:14" ht="15" customHeight="1">
      <c r="A12" s="718"/>
      <c r="B12" s="718"/>
      <c r="C12" s="660" t="s">
        <v>111</v>
      </c>
      <c r="D12" s="705" t="s">
        <v>22</v>
      </c>
      <c r="E12" s="705" t="s">
        <v>73</v>
      </c>
      <c r="F12" s="590" t="s">
        <v>80</v>
      </c>
      <c r="G12" s="591"/>
      <c r="H12" s="706" t="s">
        <v>79</v>
      </c>
      <c r="I12" s="706" t="s">
        <v>76</v>
      </c>
      <c r="J12" s="707" t="s">
        <v>74</v>
      </c>
      <c r="K12" s="706" t="s">
        <v>52</v>
      </c>
      <c r="L12" s="17"/>
      <c r="M12" s="14"/>
      <c r="N12" s="14"/>
    </row>
    <row r="13" spans="1:14" ht="21.75" customHeight="1">
      <c r="A13" s="718"/>
      <c r="B13" s="718"/>
      <c r="C13" s="661"/>
      <c r="D13" s="705"/>
      <c r="E13" s="705"/>
      <c r="F13" s="593"/>
      <c r="G13" s="594"/>
      <c r="H13" s="706"/>
      <c r="I13" s="706"/>
      <c r="J13" s="707"/>
      <c r="K13" s="706"/>
      <c r="L13" s="17"/>
      <c r="M13" s="14"/>
      <c r="N13" s="14"/>
    </row>
    <row r="14" spans="1:14" ht="30" customHeight="1" hidden="1">
      <c r="A14" s="710"/>
      <c r="B14" s="710"/>
      <c r="C14" s="122"/>
      <c r="D14" s="98"/>
      <c r="E14" s="98"/>
      <c r="F14" s="618"/>
      <c r="G14" s="711"/>
      <c r="H14" s="54"/>
      <c r="I14" s="47">
        <f>CEILING(C14*D14*F14*H14,1)</f>
        <v>0</v>
      </c>
      <c r="J14" s="106"/>
      <c r="K14" s="47">
        <f aca="true" t="shared" si="0" ref="K14:K15">IF(I14-J14&lt;0,0,I14-J14)</f>
        <v>0</v>
      </c>
      <c r="L14" s="29"/>
      <c r="M14" s="14"/>
      <c r="N14" s="14"/>
    </row>
    <row r="15" spans="1:14" ht="30" customHeight="1" hidden="1">
      <c r="A15" s="712"/>
      <c r="B15" s="712"/>
      <c r="C15" s="125"/>
      <c r="D15" s="97"/>
      <c r="E15" s="97"/>
      <c r="F15" s="713"/>
      <c r="G15" s="714"/>
      <c r="H15" s="83"/>
      <c r="I15" s="47">
        <f>CEILING(D15*F15*H15,1)</f>
        <v>0</v>
      </c>
      <c r="J15" s="99"/>
      <c r="K15" s="47">
        <f t="shared" si="0"/>
        <v>0</v>
      </c>
      <c r="L15" s="29"/>
      <c r="M15" s="14"/>
      <c r="N15" s="14"/>
    </row>
    <row r="16" spans="1:11" ht="15">
      <c r="A16" s="529" t="s">
        <v>54</v>
      </c>
      <c r="B16" s="529"/>
      <c r="C16" s="529"/>
      <c r="D16" s="529"/>
      <c r="E16" s="529"/>
      <c r="F16" s="529"/>
      <c r="G16" s="529"/>
      <c r="H16" s="529"/>
      <c r="I16" s="47">
        <f>SUM(I14:I15)</f>
        <v>0</v>
      </c>
      <c r="J16" s="47">
        <f>SUM(J14:J15)</f>
        <v>0</v>
      </c>
      <c r="K16" s="47">
        <f>SUM(K14:K15)</f>
        <v>0</v>
      </c>
    </row>
    <row r="17" spans="1:11" ht="22.5" customHeight="1">
      <c r="A17" s="57" t="s">
        <v>21</v>
      </c>
      <c r="B17" s="95"/>
      <c r="C17" s="120"/>
      <c r="D17" s="96"/>
      <c r="E17" s="96"/>
      <c r="F17" s="96"/>
      <c r="G17" s="96"/>
      <c r="H17" s="96"/>
      <c r="I17" s="55"/>
      <c r="J17" s="55"/>
      <c r="K17" s="56"/>
    </row>
    <row r="18" spans="1:11" ht="200.1" customHeight="1">
      <c r="A18" s="397"/>
      <c r="B18" s="398"/>
      <c r="C18" s="398"/>
      <c r="D18" s="398"/>
      <c r="E18" s="398"/>
      <c r="F18" s="398"/>
      <c r="G18" s="398"/>
      <c r="H18" s="398"/>
      <c r="I18" s="398"/>
      <c r="J18" s="398"/>
      <c r="K18" s="399"/>
    </row>
    <row r="19" spans="1:11" ht="16.5" customHeight="1" hidden="1">
      <c r="A19" s="403"/>
      <c r="B19" s="404"/>
      <c r="C19" s="404"/>
      <c r="D19" s="404"/>
      <c r="E19" s="404"/>
      <c r="F19" s="404"/>
      <c r="G19" s="404"/>
      <c r="H19" s="404"/>
      <c r="I19" s="404"/>
      <c r="J19" s="404"/>
      <c r="K19" s="405"/>
    </row>
    <row r="20" spans="1:11" ht="15.75" thickBot="1">
      <c r="A20" s="20" t="s">
        <v>33</v>
      </c>
      <c r="B20" s="21"/>
      <c r="C20" s="21"/>
      <c r="D20" s="21"/>
      <c r="E20" s="21"/>
      <c r="F20" s="21"/>
      <c r="G20" s="21"/>
      <c r="H20" s="21"/>
      <c r="I20" s="21"/>
      <c r="J20" s="21"/>
      <c r="K20" s="22"/>
    </row>
    <row r="21" spans="1:11" ht="15.75" thickTop="1">
      <c r="A21" s="666" t="s">
        <v>12</v>
      </c>
      <c r="B21" s="667"/>
      <c r="C21" s="668"/>
      <c r="D21" s="715" t="s">
        <v>3</v>
      </c>
      <c r="E21" s="715"/>
      <c r="F21" s="715"/>
      <c r="G21" s="715"/>
      <c r="H21" s="715"/>
      <c r="I21" s="715"/>
      <c r="J21" s="715"/>
      <c r="K21" s="715"/>
    </row>
    <row r="22" spans="1:11" ht="28.5" customHeight="1">
      <c r="A22" s="520" t="s">
        <v>23</v>
      </c>
      <c r="B22" s="521"/>
      <c r="C22" s="522"/>
      <c r="D22" s="716" t="s">
        <v>85</v>
      </c>
      <c r="E22" s="716"/>
      <c r="F22" s="716"/>
      <c r="G22" s="716"/>
      <c r="H22" s="716"/>
      <c r="I22" s="716"/>
      <c r="J22" s="716"/>
      <c r="K22" s="716"/>
    </row>
    <row r="23" spans="1:11" ht="15" customHeight="1">
      <c r="A23" s="480"/>
      <c r="B23" s="481"/>
      <c r="C23" s="482"/>
      <c r="D23" s="705" t="s">
        <v>96</v>
      </c>
      <c r="E23" s="705"/>
      <c r="F23" s="706" t="s">
        <v>73</v>
      </c>
      <c r="G23" s="706"/>
      <c r="H23" s="706"/>
      <c r="I23" s="706" t="s">
        <v>76</v>
      </c>
      <c r="J23" s="707" t="s">
        <v>74</v>
      </c>
      <c r="K23" s="706" t="s">
        <v>52</v>
      </c>
    </row>
    <row r="24" spans="1:11" ht="20.25" customHeight="1">
      <c r="A24" s="483"/>
      <c r="B24" s="484"/>
      <c r="C24" s="485"/>
      <c r="D24" s="705"/>
      <c r="E24" s="705"/>
      <c r="F24" s="706"/>
      <c r="G24" s="706"/>
      <c r="H24" s="706"/>
      <c r="I24" s="706"/>
      <c r="J24" s="707"/>
      <c r="K24" s="706"/>
    </row>
    <row r="25" spans="1:11" ht="30" customHeight="1" hidden="1">
      <c r="A25" s="562"/>
      <c r="B25" s="580"/>
      <c r="C25" s="563"/>
      <c r="D25" s="709"/>
      <c r="E25" s="709"/>
      <c r="F25" s="719"/>
      <c r="G25" s="719"/>
      <c r="H25" s="719"/>
      <c r="I25" s="47">
        <f aca="true" t="shared" si="1" ref="I25:I26">CEILING(D25*F25,1)</f>
        <v>0</v>
      </c>
      <c r="J25" s="106"/>
      <c r="K25" s="47">
        <f aca="true" t="shared" si="2" ref="K25:K26">IF(I25-J25&lt;0,0,I25-J25)</f>
        <v>0</v>
      </c>
    </row>
    <row r="26" spans="1:11" ht="30" customHeight="1" hidden="1">
      <c r="A26" s="587"/>
      <c r="B26" s="589"/>
      <c r="C26" s="119"/>
      <c r="D26" s="720"/>
      <c r="E26" s="720"/>
      <c r="F26" s="721"/>
      <c r="G26" s="721"/>
      <c r="H26" s="721"/>
      <c r="I26" s="47">
        <f t="shared" si="1"/>
        <v>0</v>
      </c>
      <c r="J26" s="99"/>
      <c r="K26" s="47">
        <f t="shared" si="2"/>
        <v>0</v>
      </c>
    </row>
    <row r="27" spans="1:11" ht="15">
      <c r="A27" s="468" t="s">
        <v>20</v>
      </c>
      <c r="B27" s="469"/>
      <c r="C27" s="469"/>
      <c r="D27" s="469"/>
      <c r="E27" s="469"/>
      <c r="F27" s="469"/>
      <c r="G27" s="469"/>
      <c r="H27" s="470"/>
      <c r="I27" s="47">
        <f>SUM(I25:I26)</f>
        <v>0</v>
      </c>
      <c r="J27" s="47">
        <f>SUM(J25:J26)</f>
        <v>0</v>
      </c>
      <c r="K27" s="47">
        <f>SUM(K25:K26)</f>
        <v>0</v>
      </c>
    </row>
    <row r="28" spans="1:11" ht="22.5" customHeight="1">
      <c r="A28" s="57" t="s">
        <v>21</v>
      </c>
      <c r="B28" s="95"/>
      <c r="C28" s="120"/>
      <c r="D28" s="96"/>
      <c r="E28" s="96"/>
      <c r="F28" s="96"/>
      <c r="G28" s="96"/>
      <c r="H28" s="96"/>
      <c r="I28" s="55"/>
      <c r="J28" s="55"/>
      <c r="K28" s="56"/>
    </row>
    <row r="29" spans="1:11" ht="200.1" customHeight="1">
      <c r="A29" s="397"/>
      <c r="B29" s="398"/>
      <c r="C29" s="398"/>
      <c r="D29" s="398"/>
      <c r="E29" s="398"/>
      <c r="F29" s="398"/>
      <c r="G29" s="398"/>
      <c r="H29" s="398"/>
      <c r="I29" s="398"/>
      <c r="J29" s="398"/>
      <c r="K29" s="399"/>
    </row>
    <row r="30" spans="1:11" ht="16.5" customHeight="1" hidden="1">
      <c r="A30" s="403"/>
      <c r="B30" s="404"/>
      <c r="C30" s="404"/>
      <c r="D30" s="404"/>
      <c r="E30" s="404"/>
      <c r="F30" s="404"/>
      <c r="G30" s="404"/>
      <c r="H30" s="404"/>
      <c r="I30" s="404"/>
      <c r="J30" s="404"/>
      <c r="K30" s="405"/>
    </row>
    <row r="31" spans="1:11" ht="15.75" thickBot="1">
      <c r="A31" s="20" t="s">
        <v>34</v>
      </c>
      <c r="B31" s="21"/>
      <c r="C31" s="21"/>
      <c r="D31" s="21"/>
      <c r="E31" s="21"/>
      <c r="F31" s="21"/>
      <c r="G31" s="21"/>
      <c r="H31" s="21"/>
      <c r="I31" s="21"/>
      <c r="J31" s="21"/>
      <c r="K31" s="22"/>
    </row>
    <row r="32" spans="1:11" ht="15.75" thickTop="1">
      <c r="A32" s="18" t="s">
        <v>13</v>
      </c>
      <c r="B32" s="630" t="s">
        <v>14</v>
      </c>
      <c r="C32" s="632"/>
      <c r="D32" s="630" t="s">
        <v>15</v>
      </c>
      <c r="E32" s="632"/>
      <c r="F32" s="724" t="s">
        <v>3</v>
      </c>
      <c r="G32" s="725"/>
      <c r="H32" s="725"/>
      <c r="I32" s="725"/>
      <c r="J32" s="725"/>
      <c r="K32" s="726"/>
    </row>
    <row r="33" spans="1:11" ht="47.25" customHeight="1">
      <c r="A33" s="93" t="s">
        <v>24</v>
      </c>
      <c r="B33" s="520" t="s">
        <v>86</v>
      </c>
      <c r="C33" s="522"/>
      <c r="D33" s="520" t="s">
        <v>25</v>
      </c>
      <c r="E33" s="522"/>
      <c r="F33" s="520" t="s">
        <v>28</v>
      </c>
      <c r="G33" s="521"/>
      <c r="H33" s="521"/>
      <c r="I33" s="521"/>
      <c r="J33" s="521"/>
      <c r="K33" s="522"/>
    </row>
    <row r="34" spans="1:11" ht="15" customHeight="1">
      <c r="A34" s="480"/>
      <c r="B34" s="481"/>
      <c r="C34" s="481"/>
      <c r="D34" s="481"/>
      <c r="E34" s="482"/>
      <c r="F34" s="706" t="s">
        <v>26</v>
      </c>
      <c r="G34" s="707" t="s">
        <v>72</v>
      </c>
      <c r="H34" s="706" t="s">
        <v>27</v>
      </c>
      <c r="I34" s="706" t="s">
        <v>76</v>
      </c>
      <c r="J34" s="707" t="s">
        <v>74</v>
      </c>
      <c r="K34" s="706" t="s">
        <v>52</v>
      </c>
    </row>
    <row r="35" spans="1:11" s="19" customFormat="1" ht="33.75" customHeight="1">
      <c r="A35" s="483"/>
      <c r="B35" s="484"/>
      <c r="C35" s="484"/>
      <c r="D35" s="484"/>
      <c r="E35" s="485"/>
      <c r="F35" s="706"/>
      <c r="G35" s="707"/>
      <c r="H35" s="706"/>
      <c r="I35" s="706"/>
      <c r="J35" s="707"/>
      <c r="K35" s="706"/>
    </row>
    <row r="36" spans="1:11" s="19" customFormat="1" ht="45" customHeight="1" hidden="1">
      <c r="A36" s="48"/>
      <c r="B36" s="722"/>
      <c r="C36" s="723"/>
      <c r="D36" s="511"/>
      <c r="E36" s="511"/>
      <c r="F36" s="98"/>
      <c r="G36" s="105"/>
      <c r="H36" s="49"/>
      <c r="I36" s="47">
        <f aca="true" t="shared" si="3" ref="I36:I37">CEILING(F36*G36*H36,1)</f>
        <v>0</v>
      </c>
      <c r="J36" s="106"/>
      <c r="K36" s="47">
        <f aca="true" t="shared" si="4" ref="K36:K37">IF(I36-J36&lt;0,0,I36-J36)</f>
        <v>0</v>
      </c>
    </row>
    <row r="37" spans="1:11" s="19" customFormat="1" ht="45" customHeight="1" hidden="1">
      <c r="A37" s="84"/>
      <c r="B37" s="94"/>
      <c r="C37" s="118"/>
      <c r="D37" s="704"/>
      <c r="E37" s="704"/>
      <c r="F37" s="97"/>
      <c r="G37" s="104"/>
      <c r="H37" s="87"/>
      <c r="I37" s="47">
        <f t="shared" si="3"/>
        <v>0</v>
      </c>
      <c r="J37" s="99"/>
      <c r="K37" s="47">
        <f t="shared" si="4"/>
        <v>0</v>
      </c>
    </row>
    <row r="38" spans="1:11" ht="15">
      <c r="A38" s="468" t="s">
        <v>20</v>
      </c>
      <c r="B38" s="469"/>
      <c r="C38" s="469"/>
      <c r="D38" s="469"/>
      <c r="E38" s="469"/>
      <c r="F38" s="469"/>
      <c r="G38" s="469"/>
      <c r="H38" s="470"/>
      <c r="I38" s="47">
        <f>SUM(I36:I37)</f>
        <v>0</v>
      </c>
      <c r="J38" s="47">
        <f>SUM(J36:J37)</f>
        <v>0</v>
      </c>
      <c r="K38" s="47">
        <f>SUM(K36:K37)</f>
        <v>0</v>
      </c>
    </row>
    <row r="39" spans="1:11" ht="22.5" customHeight="1">
      <c r="A39" s="57" t="s">
        <v>21</v>
      </c>
      <c r="B39" s="95"/>
      <c r="C39" s="120"/>
      <c r="D39" s="96"/>
      <c r="E39" s="96"/>
      <c r="F39" s="96"/>
      <c r="G39" s="96"/>
      <c r="H39" s="96"/>
      <c r="I39" s="55"/>
      <c r="J39" s="55"/>
      <c r="K39" s="56"/>
    </row>
    <row r="40" spans="1:11" ht="200.1" customHeight="1">
      <c r="A40" s="397"/>
      <c r="B40" s="398"/>
      <c r="C40" s="398"/>
      <c r="D40" s="398"/>
      <c r="E40" s="398"/>
      <c r="F40" s="398"/>
      <c r="G40" s="398"/>
      <c r="H40" s="398"/>
      <c r="I40" s="398"/>
      <c r="J40" s="398"/>
      <c r="K40" s="399"/>
    </row>
    <row r="41" spans="1:11" ht="16.5" customHeight="1" hidden="1">
      <c r="A41" s="403"/>
      <c r="B41" s="404"/>
      <c r="C41" s="404"/>
      <c r="D41" s="404"/>
      <c r="E41" s="404"/>
      <c r="F41" s="404"/>
      <c r="G41" s="404"/>
      <c r="H41" s="404"/>
      <c r="I41" s="404"/>
      <c r="J41" s="404"/>
      <c r="K41" s="405"/>
    </row>
    <row r="42" spans="1:11" ht="15.75" thickBot="1">
      <c r="A42" s="20" t="s">
        <v>35</v>
      </c>
      <c r="B42" s="21"/>
      <c r="C42" s="21"/>
      <c r="D42" s="21"/>
      <c r="E42" s="21"/>
      <c r="F42" s="21"/>
      <c r="G42" s="21"/>
      <c r="H42" s="21"/>
      <c r="I42" s="21"/>
      <c r="J42" s="21"/>
      <c r="K42" s="22"/>
    </row>
    <row r="43" spans="1:11" ht="15.75" thickTop="1">
      <c r="A43" s="666" t="s">
        <v>18</v>
      </c>
      <c r="B43" s="667"/>
      <c r="C43" s="668"/>
      <c r="D43" s="575" t="s">
        <v>3</v>
      </c>
      <c r="E43" s="576"/>
      <c r="F43" s="576"/>
      <c r="G43" s="576"/>
      <c r="H43" s="576"/>
      <c r="I43" s="576"/>
      <c r="J43" s="576"/>
      <c r="K43" s="577"/>
    </row>
    <row r="44" spans="1:11" ht="30" customHeight="1">
      <c r="A44" s="520" t="s">
        <v>29</v>
      </c>
      <c r="B44" s="521"/>
      <c r="C44" s="522"/>
      <c r="D44" s="520" t="s">
        <v>30</v>
      </c>
      <c r="E44" s="521"/>
      <c r="F44" s="521"/>
      <c r="G44" s="521"/>
      <c r="H44" s="521"/>
      <c r="I44" s="521"/>
      <c r="J44" s="521"/>
      <c r="K44" s="522"/>
    </row>
    <row r="45" spans="1:11" ht="15" customHeight="1">
      <c r="A45" s="480"/>
      <c r="B45" s="481"/>
      <c r="C45" s="482"/>
      <c r="D45" s="705" t="s">
        <v>31</v>
      </c>
      <c r="E45" s="705"/>
      <c r="F45" s="706" t="s">
        <v>26</v>
      </c>
      <c r="G45" s="706"/>
      <c r="H45" s="706"/>
      <c r="I45" s="706" t="s">
        <v>76</v>
      </c>
      <c r="J45" s="707" t="s">
        <v>74</v>
      </c>
      <c r="K45" s="706" t="s">
        <v>52</v>
      </c>
    </row>
    <row r="46" spans="1:11" ht="15">
      <c r="A46" s="483"/>
      <c r="B46" s="484"/>
      <c r="C46" s="485"/>
      <c r="D46" s="705"/>
      <c r="E46" s="705"/>
      <c r="F46" s="706"/>
      <c r="G46" s="706"/>
      <c r="H46" s="706"/>
      <c r="I46" s="706"/>
      <c r="J46" s="707"/>
      <c r="K46" s="706"/>
    </row>
    <row r="47" spans="1:11" ht="46.5" customHeight="1" hidden="1">
      <c r="A47" s="465"/>
      <c r="B47" s="466"/>
      <c r="C47" s="467"/>
      <c r="D47" s="708"/>
      <c r="E47" s="708"/>
      <c r="F47" s="709"/>
      <c r="G47" s="709"/>
      <c r="H47" s="709"/>
      <c r="I47" s="47">
        <f>CEILING(D47*F47,1)</f>
        <v>0</v>
      </c>
      <c r="J47" s="106"/>
      <c r="K47" s="47">
        <f>IF(I47-J47&lt;0,0,I47-J47)</f>
        <v>0</v>
      </c>
    </row>
    <row r="48" spans="1:11" ht="45.75" customHeight="1" hidden="1">
      <c r="A48" s="727"/>
      <c r="B48" s="728"/>
      <c r="C48" s="121"/>
      <c r="D48" s="729"/>
      <c r="E48" s="729"/>
      <c r="F48" s="720"/>
      <c r="G48" s="720"/>
      <c r="H48" s="720"/>
      <c r="I48" s="47">
        <f>CEILING(D48*F48,1)</f>
        <v>0</v>
      </c>
      <c r="J48" s="99"/>
      <c r="K48" s="47">
        <f>IF(I48-J48&lt;0,0,I48-J48)</f>
        <v>0</v>
      </c>
    </row>
    <row r="49" spans="1:11" ht="15">
      <c r="A49" s="468" t="s">
        <v>20</v>
      </c>
      <c r="B49" s="469"/>
      <c r="C49" s="469"/>
      <c r="D49" s="469"/>
      <c r="E49" s="469"/>
      <c r="F49" s="469"/>
      <c r="G49" s="469"/>
      <c r="H49" s="470"/>
      <c r="I49" s="47">
        <f>SUM(I47:I48)</f>
        <v>0</v>
      </c>
      <c r="J49" s="47">
        <f>SUM(J47:J48)</f>
        <v>0</v>
      </c>
      <c r="K49" s="47">
        <f>SUM(K47:K48)</f>
        <v>0</v>
      </c>
    </row>
    <row r="50" spans="1:11" ht="22.5" customHeight="1">
      <c r="A50" s="57" t="s">
        <v>21</v>
      </c>
      <c r="B50" s="95"/>
      <c r="C50" s="120"/>
      <c r="D50" s="96"/>
      <c r="E50" s="96"/>
      <c r="F50" s="96"/>
      <c r="G50" s="96"/>
      <c r="H50" s="96"/>
      <c r="I50" s="55"/>
      <c r="J50" s="55"/>
      <c r="K50" s="56"/>
    </row>
    <row r="51" spans="1:11" ht="200.1" customHeight="1">
      <c r="A51" s="397"/>
      <c r="B51" s="398"/>
      <c r="C51" s="398"/>
      <c r="D51" s="398"/>
      <c r="E51" s="398"/>
      <c r="F51" s="398"/>
      <c r="G51" s="398"/>
      <c r="H51" s="398"/>
      <c r="I51" s="398"/>
      <c r="J51" s="398"/>
      <c r="K51" s="399"/>
    </row>
    <row r="52" spans="1:11" ht="16.5" customHeight="1" hidden="1">
      <c r="A52" s="403"/>
      <c r="B52" s="404"/>
      <c r="C52" s="404"/>
      <c r="D52" s="404"/>
      <c r="E52" s="404"/>
      <c r="F52" s="404"/>
      <c r="G52" s="404"/>
      <c r="H52" s="404"/>
      <c r="I52" s="404"/>
      <c r="J52" s="404"/>
      <c r="K52" s="405"/>
    </row>
    <row r="53" spans="1:11" ht="15.75" thickBot="1">
      <c r="A53" s="20" t="s">
        <v>37</v>
      </c>
      <c r="B53" s="21"/>
      <c r="C53" s="21"/>
      <c r="D53" s="21"/>
      <c r="E53" s="21"/>
      <c r="F53" s="21"/>
      <c r="G53" s="21"/>
      <c r="H53" s="21"/>
      <c r="I53" s="21"/>
      <c r="J53" s="21"/>
      <c r="K53" s="22"/>
    </row>
    <row r="54" spans="1:11" ht="15.75" thickTop="1">
      <c r="A54" s="666" t="s">
        <v>16</v>
      </c>
      <c r="B54" s="667"/>
      <c r="C54" s="668"/>
      <c r="D54" s="575" t="s">
        <v>3</v>
      </c>
      <c r="E54" s="576"/>
      <c r="F54" s="576"/>
      <c r="G54" s="576"/>
      <c r="H54" s="576"/>
      <c r="I54" s="576"/>
      <c r="J54" s="576"/>
      <c r="K54" s="577"/>
    </row>
    <row r="55" spans="1:11" ht="28.5" customHeight="1">
      <c r="A55" s="520" t="s">
        <v>36</v>
      </c>
      <c r="B55" s="521"/>
      <c r="C55" s="522"/>
      <c r="D55" s="520" t="s">
        <v>38</v>
      </c>
      <c r="E55" s="521"/>
      <c r="F55" s="521"/>
      <c r="G55" s="521"/>
      <c r="H55" s="521"/>
      <c r="I55" s="521"/>
      <c r="J55" s="521"/>
      <c r="K55" s="522"/>
    </row>
    <row r="56" spans="1:11" ht="15" customHeight="1">
      <c r="A56" s="480"/>
      <c r="B56" s="481"/>
      <c r="C56" s="482"/>
      <c r="D56" s="705" t="s">
        <v>31</v>
      </c>
      <c r="E56" s="705"/>
      <c r="F56" s="706" t="s">
        <v>26</v>
      </c>
      <c r="G56" s="706"/>
      <c r="H56" s="706"/>
      <c r="I56" s="706" t="s">
        <v>76</v>
      </c>
      <c r="J56" s="707" t="s">
        <v>74</v>
      </c>
      <c r="K56" s="706" t="s">
        <v>52</v>
      </c>
    </row>
    <row r="57" spans="1:11" ht="15">
      <c r="A57" s="483"/>
      <c r="B57" s="484"/>
      <c r="C57" s="485"/>
      <c r="D57" s="705"/>
      <c r="E57" s="705"/>
      <c r="F57" s="706"/>
      <c r="G57" s="706"/>
      <c r="H57" s="706"/>
      <c r="I57" s="706"/>
      <c r="J57" s="707"/>
      <c r="K57" s="706"/>
    </row>
    <row r="58" spans="1:11" ht="29.25" customHeight="1" hidden="1">
      <c r="A58" s="562"/>
      <c r="B58" s="580"/>
      <c r="C58" s="563"/>
      <c r="D58" s="708"/>
      <c r="E58" s="708"/>
      <c r="F58" s="730"/>
      <c r="G58" s="730"/>
      <c r="H58" s="730"/>
      <c r="I58" s="47">
        <f>CEILING(D58*F58,1)</f>
        <v>0</v>
      </c>
      <c r="J58" s="106"/>
      <c r="K58" s="47">
        <f>IF(I58-J58&lt;0,0,I58-J58)</f>
        <v>0</v>
      </c>
    </row>
    <row r="59" spans="1:11" ht="30" customHeight="1" hidden="1">
      <c r="A59" s="587"/>
      <c r="B59" s="589"/>
      <c r="C59" s="119"/>
      <c r="D59" s="729"/>
      <c r="E59" s="729"/>
      <c r="F59" s="731"/>
      <c r="G59" s="731"/>
      <c r="H59" s="731"/>
      <c r="I59" s="47">
        <f>CEILING(D59*F59,1)</f>
        <v>0</v>
      </c>
      <c r="J59" s="99"/>
      <c r="K59" s="47">
        <f>IF(I59-J59&lt;0,0,I59-J59)</f>
        <v>0</v>
      </c>
    </row>
    <row r="60" spans="1:11" ht="15">
      <c r="A60" s="468" t="s">
        <v>20</v>
      </c>
      <c r="B60" s="469"/>
      <c r="C60" s="469"/>
      <c r="D60" s="469"/>
      <c r="E60" s="469"/>
      <c r="F60" s="469"/>
      <c r="G60" s="469"/>
      <c r="H60" s="470"/>
      <c r="I60" s="47">
        <f>SUM(I58:I59)</f>
        <v>0</v>
      </c>
      <c r="J60" s="47">
        <f>SUM(J58:J59)</f>
        <v>0</v>
      </c>
      <c r="K60" s="47">
        <f>SUM(K58:K59)</f>
        <v>0</v>
      </c>
    </row>
    <row r="61" spans="1:11" ht="22.5" customHeight="1">
      <c r="A61" s="57" t="s">
        <v>21</v>
      </c>
      <c r="B61" s="95"/>
      <c r="C61" s="120"/>
      <c r="D61" s="96"/>
      <c r="E61" s="96"/>
      <c r="F61" s="96"/>
      <c r="G61" s="96"/>
      <c r="H61" s="96"/>
      <c r="I61" s="55"/>
      <c r="J61" s="55"/>
      <c r="K61" s="56"/>
    </row>
    <row r="62" spans="1:11" ht="200.1" customHeight="1">
      <c r="A62" s="397"/>
      <c r="B62" s="398"/>
      <c r="C62" s="398"/>
      <c r="D62" s="398"/>
      <c r="E62" s="398"/>
      <c r="F62" s="398"/>
      <c r="G62" s="398"/>
      <c r="H62" s="398"/>
      <c r="I62" s="398"/>
      <c r="J62" s="398"/>
      <c r="K62" s="399"/>
    </row>
    <row r="63" spans="1:11" ht="16.5" customHeight="1" hidden="1">
      <c r="A63" s="403"/>
      <c r="B63" s="404"/>
      <c r="C63" s="404"/>
      <c r="D63" s="404"/>
      <c r="E63" s="404"/>
      <c r="F63" s="404"/>
      <c r="G63" s="404"/>
      <c r="H63" s="404"/>
      <c r="I63" s="404"/>
      <c r="J63" s="404"/>
      <c r="K63" s="405"/>
    </row>
    <row r="64" spans="1:11" ht="15.75" thickBot="1">
      <c r="A64" s="20" t="s">
        <v>39</v>
      </c>
      <c r="B64" s="21"/>
      <c r="C64" s="21"/>
      <c r="D64" s="21"/>
      <c r="E64" s="21"/>
      <c r="F64" s="21"/>
      <c r="G64" s="21"/>
      <c r="H64" s="21"/>
      <c r="I64" s="21"/>
      <c r="J64" s="21"/>
      <c r="K64" s="22"/>
    </row>
    <row r="65" spans="1:11" ht="15.75" thickTop="1">
      <c r="A65" s="666" t="s">
        <v>17</v>
      </c>
      <c r="B65" s="667"/>
      <c r="C65" s="668"/>
      <c r="D65" s="575" t="s">
        <v>3</v>
      </c>
      <c r="E65" s="576"/>
      <c r="F65" s="576"/>
      <c r="G65" s="576"/>
      <c r="H65" s="576"/>
      <c r="I65" s="576"/>
      <c r="J65" s="576"/>
      <c r="K65" s="577"/>
    </row>
    <row r="66" spans="1:11" ht="28.5" customHeight="1">
      <c r="A66" s="520" t="s">
        <v>87</v>
      </c>
      <c r="B66" s="521"/>
      <c r="C66" s="522"/>
      <c r="D66" s="741" t="s">
        <v>40</v>
      </c>
      <c r="E66" s="742"/>
      <c r="F66" s="742"/>
      <c r="G66" s="742"/>
      <c r="H66" s="742"/>
      <c r="I66" s="742"/>
      <c r="J66" s="742"/>
      <c r="K66" s="743"/>
    </row>
    <row r="67" spans="1:11" ht="15" customHeight="1">
      <c r="A67" s="480"/>
      <c r="B67" s="481"/>
      <c r="C67" s="482"/>
      <c r="D67" s="705" t="s">
        <v>31</v>
      </c>
      <c r="E67" s="705"/>
      <c r="F67" s="706" t="s">
        <v>26</v>
      </c>
      <c r="G67" s="706"/>
      <c r="H67" s="706"/>
      <c r="I67" s="706" t="s">
        <v>76</v>
      </c>
      <c r="J67" s="707" t="s">
        <v>74</v>
      </c>
      <c r="K67" s="706" t="s">
        <v>52</v>
      </c>
    </row>
    <row r="68" spans="1:11" ht="15">
      <c r="A68" s="483"/>
      <c r="B68" s="484"/>
      <c r="C68" s="485"/>
      <c r="D68" s="705"/>
      <c r="E68" s="705"/>
      <c r="F68" s="706"/>
      <c r="G68" s="706"/>
      <c r="H68" s="706"/>
      <c r="I68" s="706"/>
      <c r="J68" s="707"/>
      <c r="K68" s="706"/>
    </row>
    <row r="69" spans="1:11" ht="30" customHeight="1" hidden="1">
      <c r="A69" s="738"/>
      <c r="B69" s="739"/>
      <c r="C69" s="740"/>
      <c r="D69" s="744"/>
      <c r="E69" s="744"/>
      <c r="F69" s="745"/>
      <c r="G69" s="745"/>
      <c r="H69" s="745"/>
      <c r="I69" s="47">
        <f>CEILING(D69*F69,1)</f>
        <v>0</v>
      </c>
      <c r="J69" s="106"/>
      <c r="K69" s="47">
        <f>IF(I69-J69&lt;0,0,I69-J69)</f>
        <v>0</v>
      </c>
    </row>
    <row r="70" spans="1:11" ht="30" customHeight="1">
      <c r="A70" s="738" t="s">
        <v>56</v>
      </c>
      <c r="B70" s="739"/>
      <c r="C70" s="740"/>
      <c r="D70" s="744"/>
      <c r="E70" s="744"/>
      <c r="F70" s="745"/>
      <c r="G70" s="745"/>
      <c r="H70" s="745"/>
      <c r="I70" s="47">
        <f>CEILING(D70*F70,1)</f>
        <v>0</v>
      </c>
      <c r="J70" s="99"/>
      <c r="K70" s="47">
        <f>IF(I70-J70&lt;0,0,I70-J70)</f>
        <v>0</v>
      </c>
    </row>
    <row r="71" spans="1:11" ht="15">
      <c r="A71" s="468" t="s">
        <v>20</v>
      </c>
      <c r="B71" s="469"/>
      <c r="C71" s="469"/>
      <c r="D71" s="469"/>
      <c r="E71" s="469"/>
      <c r="F71" s="469"/>
      <c r="G71" s="469"/>
      <c r="H71" s="470"/>
      <c r="I71" s="47">
        <f>SUM(I69:I70)</f>
        <v>0</v>
      </c>
      <c r="J71" s="47">
        <f>SUM(J69:J70)</f>
        <v>0</v>
      </c>
      <c r="K71" s="47">
        <f>SUM(K69:K70)</f>
        <v>0</v>
      </c>
    </row>
    <row r="72" spans="1:11" ht="22.5" customHeight="1">
      <c r="A72" s="57" t="s">
        <v>21</v>
      </c>
      <c r="B72" s="95"/>
      <c r="C72" s="120"/>
      <c r="D72" s="96"/>
      <c r="E72" s="96"/>
      <c r="F72" s="96"/>
      <c r="G72" s="96"/>
      <c r="H72" s="96"/>
      <c r="I72" s="55"/>
      <c r="J72" s="55"/>
      <c r="K72" s="56"/>
    </row>
    <row r="73" spans="1:11" ht="200.1" customHeight="1">
      <c r="A73" s="758"/>
      <c r="B73" s="759"/>
      <c r="C73" s="759"/>
      <c r="D73" s="759"/>
      <c r="E73" s="759"/>
      <c r="F73" s="759"/>
      <c r="G73" s="759"/>
      <c r="H73" s="759"/>
      <c r="I73" s="759"/>
      <c r="J73" s="759"/>
      <c r="K73" s="760"/>
    </row>
    <row r="74" spans="1:11" ht="16.5" customHeight="1" hidden="1">
      <c r="A74" s="761"/>
      <c r="B74" s="762"/>
      <c r="C74" s="762"/>
      <c r="D74" s="762"/>
      <c r="E74" s="762"/>
      <c r="F74" s="762"/>
      <c r="G74" s="762"/>
      <c r="H74" s="762"/>
      <c r="I74" s="762"/>
      <c r="J74" s="762"/>
      <c r="K74" s="763"/>
    </row>
    <row r="75" spans="1:11" ht="15.75" thickBot="1">
      <c r="A75" s="764" t="s">
        <v>229</v>
      </c>
      <c r="B75" s="765"/>
      <c r="C75" s="21"/>
      <c r="D75" s="21"/>
      <c r="E75" s="21"/>
      <c r="F75" s="21"/>
      <c r="G75" s="21"/>
      <c r="H75" s="21"/>
      <c r="I75" s="21"/>
      <c r="J75" s="21"/>
      <c r="K75" s="22"/>
    </row>
    <row r="76" spans="1:11" ht="15.75" thickTop="1">
      <c r="A76" s="666" t="s">
        <v>18</v>
      </c>
      <c r="B76" s="667"/>
      <c r="C76" s="667"/>
      <c r="D76" s="667"/>
      <c r="E76" s="667"/>
      <c r="F76" s="667"/>
      <c r="G76" s="667"/>
      <c r="H76" s="667"/>
      <c r="I76" s="667"/>
      <c r="J76" s="667"/>
      <c r="K76" s="668"/>
    </row>
    <row r="77" spans="1:11" ht="48.75" customHeight="1">
      <c r="A77" s="520" t="s">
        <v>314</v>
      </c>
      <c r="B77" s="521"/>
      <c r="C77" s="521"/>
      <c r="D77" s="521"/>
      <c r="E77" s="521"/>
      <c r="F77" s="521"/>
      <c r="G77" s="521"/>
      <c r="H77" s="521"/>
      <c r="I77" s="521"/>
      <c r="J77" s="521"/>
      <c r="K77" s="522"/>
    </row>
    <row r="78" spans="1:11" ht="15" customHeight="1">
      <c r="A78" s="480"/>
      <c r="B78" s="481"/>
      <c r="C78" s="481"/>
      <c r="D78" s="481"/>
      <c r="E78" s="481"/>
      <c r="F78" s="481"/>
      <c r="G78" s="481"/>
      <c r="H78" s="482"/>
      <c r="I78" s="706" t="s">
        <v>76</v>
      </c>
      <c r="J78" s="707" t="s">
        <v>74</v>
      </c>
      <c r="K78" s="706" t="s">
        <v>52</v>
      </c>
    </row>
    <row r="79" spans="1:11" ht="15.75" thickBot="1">
      <c r="A79" s="483"/>
      <c r="B79" s="484"/>
      <c r="C79" s="484"/>
      <c r="D79" s="484"/>
      <c r="E79" s="484"/>
      <c r="F79" s="484"/>
      <c r="G79" s="484"/>
      <c r="H79" s="485"/>
      <c r="I79" s="747"/>
      <c r="J79" s="707"/>
      <c r="K79" s="706"/>
    </row>
    <row r="80" spans="1:11" ht="30" customHeight="1" hidden="1">
      <c r="A80" s="748"/>
      <c r="B80" s="749"/>
      <c r="C80" s="749"/>
      <c r="D80" s="749"/>
      <c r="E80" s="749"/>
      <c r="F80" s="749"/>
      <c r="G80" s="749"/>
      <c r="H80" s="750"/>
      <c r="I80" s="100"/>
      <c r="J80" s="106"/>
      <c r="K80" s="47">
        <f>IF(I80-J80&lt;0,0,I80-J80)</f>
        <v>0</v>
      </c>
    </row>
    <row r="81" spans="1:11" ht="30" customHeight="1" hidden="1" thickBot="1">
      <c r="A81" s="755"/>
      <c r="B81" s="756"/>
      <c r="C81" s="756"/>
      <c r="D81" s="756"/>
      <c r="E81" s="756"/>
      <c r="F81" s="756"/>
      <c r="G81" s="756"/>
      <c r="H81" s="757"/>
      <c r="I81" s="89"/>
      <c r="J81" s="90"/>
      <c r="K81" s="80">
        <f>IF(I81-J81&lt;0,0,I81-J81)</f>
        <v>0</v>
      </c>
    </row>
    <row r="82" spans="1:11" ht="15.75" thickTop="1">
      <c r="A82" s="81" t="s">
        <v>13</v>
      </c>
      <c r="B82" s="630" t="s">
        <v>14</v>
      </c>
      <c r="C82" s="632"/>
      <c r="D82" s="630" t="s">
        <v>15</v>
      </c>
      <c r="E82" s="632"/>
      <c r="F82" s="630" t="s">
        <v>3</v>
      </c>
      <c r="G82" s="631"/>
      <c r="H82" s="631"/>
      <c r="I82" s="631"/>
      <c r="J82" s="631"/>
      <c r="K82" s="632"/>
    </row>
    <row r="83" spans="1:11" ht="47.25" customHeight="1">
      <c r="A83" s="93" t="s">
        <v>24</v>
      </c>
      <c r="B83" s="520" t="s">
        <v>86</v>
      </c>
      <c r="C83" s="522"/>
      <c r="D83" s="520" t="s">
        <v>25</v>
      </c>
      <c r="E83" s="522"/>
      <c r="F83" s="520" t="s">
        <v>28</v>
      </c>
      <c r="G83" s="521"/>
      <c r="H83" s="521"/>
      <c r="I83" s="521"/>
      <c r="J83" s="521"/>
      <c r="K83" s="522"/>
    </row>
    <row r="84" spans="1:11" ht="15" customHeight="1">
      <c r="A84" s="480"/>
      <c r="B84" s="481"/>
      <c r="C84" s="481"/>
      <c r="D84" s="481"/>
      <c r="E84" s="482"/>
      <c r="F84" s="706" t="s">
        <v>26</v>
      </c>
      <c r="G84" s="707" t="s">
        <v>72</v>
      </c>
      <c r="H84" s="706" t="s">
        <v>27</v>
      </c>
      <c r="I84" s="706" t="s">
        <v>76</v>
      </c>
      <c r="J84" s="707" t="s">
        <v>74</v>
      </c>
      <c r="K84" s="706" t="s">
        <v>52</v>
      </c>
    </row>
    <row r="85" spans="1:11" s="19" customFormat="1" ht="33.75" customHeight="1">
      <c r="A85" s="483"/>
      <c r="B85" s="484"/>
      <c r="C85" s="484"/>
      <c r="D85" s="484"/>
      <c r="E85" s="485"/>
      <c r="F85" s="706"/>
      <c r="G85" s="707"/>
      <c r="H85" s="706"/>
      <c r="I85" s="706"/>
      <c r="J85" s="707"/>
      <c r="K85" s="706"/>
    </row>
    <row r="86" spans="1:11" s="19" customFormat="1" ht="45" customHeight="1" hidden="1">
      <c r="A86" s="48"/>
      <c r="B86" s="722"/>
      <c r="C86" s="723"/>
      <c r="D86" s="511"/>
      <c r="E86" s="511"/>
      <c r="F86" s="98"/>
      <c r="G86" s="105"/>
      <c r="H86" s="49"/>
      <c r="I86" s="47">
        <f>CEILING(F86*G86*H86,1)</f>
        <v>0</v>
      </c>
      <c r="J86" s="106"/>
      <c r="K86" s="47">
        <f>IF(I86-J86&lt;0,0,I86-J86)</f>
        <v>0</v>
      </c>
    </row>
    <row r="87" spans="1:11" s="19" customFormat="1" ht="45" customHeight="1" hidden="1">
      <c r="A87" s="84"/>
      <c r="B87" s="94"/>
      <c r="C87" s="118"/>
      <c r="D87" s="704"/>
      <c r="E87" s="704"/>
      <c r="F87" s="97"/>
      <c r="G87" s="104"/>
      <c r="H87" s="87"/>
      <c r="I87" s="47">
        <f>CEILING(F87*G87*H87,1)</f>
        <v>0</v>
      </c>
      <c r="J87" s="99"/>
      <c r="K87" s="47">
        <f>IF(I87-J87&lt;0,0,I87-J87)</f>
        <v>0</v>
      </c>
    </row>
    <row r="88" spans="1:11" ht="15">
      <c r="A88" s="468" t="s">
        <v>20</v>
      </c>
      <c r="B88" s="469"/>
      <c r="C88" s="469"/>
      <c r="D88" s="469"/>
      <c r="E88" s="469"/>
      <c r="F88" s="469"/>
      <c r="G88" s="469"/>
      <c r="H88" s="470"/>
      <c r="I88" s="47">
        <f>SUM(I80:I81,I86:I87)</f>
        <v>0</v>
      </c>
      <c r="J88" s="47">
        <f>SUM(J80:J87)</f>
        <v>0</v>
      </c>
      <c r="K88" s="47">
        <f>SUM(K80:K87)</f>
        <v>0</v>
      </c>
    </row>
    <row r="89" spans="1:11" ht="22.5" customHeight="1">
      <c r="A89" s="57" t="s">
        <v>21</v>
      </c>
      <c r="B89" s="95"/>
      <c r="C89" s="120"/>
      <c r="D89" s="96"/>
      <c r="E89" s="96"/>
      <c r="F89" s="96"/>
      <c r="G89" s="96"/>
      <c r="H89" s="96"/>
      <c r="I89" s="55"/>
      <c r="J89" s="55"/>
      <c r="K89" s="56"/>
    </row>
    <row r="90" spans="1:11" ht="200.1" customHeight="1">
      <c r="A90" s="397"/>
      <c r="B90" s="398"/>
      <c r="C90" s="398"/>
      <c r="D90" s="398"/>
      <c r="E90" s="398"/>
      <c r="F90" s="398"/>
      <c r="G90" s="398"/>
      <c r="H90" s="398"/>
      <c r="I90" s="398"/>
      <c r="J90" s="398"/>
      <c r="K90" s="399"/>
    </row>
    <row r="91" spans="1:11" ht="16.5" customHeight="1" hidden="1">
      <c r="A91" s="403"/>
      <c r="B91" s="404"/>
      <c r="C91" s="404"/>
      <c r="D91" s="404"/>
      <c r="E91" s="404"/>
      <c r="F91" s="404"/>
      <c r="G91" s="404"/>
      <c r="H91" s="404"/>
      <c r="I91" s="404"/>
      <c r="J91" s="404"/>
      <c r="K91" s="405"/>
    </row>
    <row r="92" spans="1:11" ht="15.75" thickBot="1">
      <c r="A92" s="23" t="s">
        <v>47</v>
      </c>
      <c r="B92" s="24"/>
      <c r="C92" s="24"/>
      <c r="D92" s="24"/>
      <c r="E92" s="24"/>
      <c r="F92" s="24"/>
      <c r="G92" s="24"/>
      <c r="H92" s="24"/>
      <c r="I92" s="24"/>
      <c r="J92" s="24"/>
      <c r="K92" s="25"/>
    </row>
    <row r="93" spans="1:11" ht="15.75" thickTop="1">
      <c r="A93" s="666" t="s">
        <v>49</v>
      </c>
      <c r="B93" s="667"/>
      <c r="C93" s="667"/>
      <c r="D93" s="667"/>
      <c r="E93" s="667"/>
      <c r="F93" s="667"/>
      <c r="G93" s="667"/>
      <c r="H93" s="667"/>
      <c r="I93" s="667"/>
      <c r="J93" s="667"/>
      <c r="K93" s="668"/>
    </row>
    <row r="94" spans="1:11" ht="28.5" customHeight="1">
      <c r="A94" s="520" t="s">
        <v>48</v>
      </c>
      <c r="B94" s="521"/>
      <c r="C94" s="521"/>
      <c r="D94" s="521"/>
      <c r="E94" s="521"/>
      <c r="F94" s="521"/>
      <c r="G94" s="521"/>
      <c r="H94" s="521"/>
      <c r="I94" s="521"/>
      <c r="J94" s="521"/>
      <c r="K94" s="522"/>
    </row>
    <row r="95" spans="1:11" ht="15" customHeight="1">
      <c r="A95" s="480"/>
      <c r="B95" s="481"/>
      <c r="C95" s="481"/>
      <c r="D95" s="481"/>
      <c r="E95" s="481"/>
      <c r="F95" s="481"/>
      <c r="G95" s="481"/>
      <c r="H95" s="482"/>
      <c r="I95" s="706" t="s">
        <v>76</v>
      </c>
      <c r="J95" s="707" t="s">
        <v>74</v>
      </c>
      <c r="K95" s="706" t="s">
        <v>52</v>
      </c>
    </row>
    <row r="96" spans="1:11" ht="15">
      <c r="A96" s="483"/>
      <c r="B96" s="484"/>
      <c r="C96" s="484"/>
      <c r="D96" s="484"/>
      <c r="E96" s="484"/>
      <c r="F96" s="484"/>
      <c r="G96" s="484"/>
      <c r="H96" s="485"/>
      <c r="I96" s="747"/>
      <c r="J96" s="707"/>
      <c r="K96" s="706"/>
    </row>
    <row r="97" spans="1:11" ht="30" customHeight="1" hidden="1">
      <c r="A97" s="748"/>
      <c r="B97" s="749"/>
      <c r="C97" s="749"/>
      <c r="D97" s="749"/>
      <c r="E97" s="749"/>
      <c r="F97" s="749"/>
      <c r="G97" s="749"/>
      <c r="H97" s="750"/>
      <c r="I97" s="100"/>
      <c r="J97" s="106"/>
      <c r="K97" s="47">
        <f aca="true" t="shared" si="5" ref="K97:K98">IF(I97-J97&lt;0,0,I97-J97)</f>
        <v>0</v>
      </c>
    </row>
    <row r="98" spans="1:11" ht="30" customHeight="1" hidden="1">
      <c r="A98" s="727"/>
      <c r="B98" s="746"/>
      <c r="C98" s="746"/>
      <c r="D98" s="746"/>
      <c r="E98" s="746"/>
      <c r="F98" s="746"/>
      <c r="G98" s="746"/>
      <c r="H98" s="728"/>
      <c r="I98" s="101"/>
      <c r="J98" s="99"/>
      <c r="K98" s="47">
        <f t="shared" si="5"/>
        <v>0</v>
      </c>
    </row>
    <row r="99" spans="1:11" ht="15">
      <c r="A99" s="468" t="s">
        <v>20</v>
      </c>
      <c r="B99" s="469"/>
      <c r="C99" s="469"/>
      <c r="D99" s="469"/>
      <c r="E99" s="469"/>
      <c r="F99" s="469"/>
      <c r="G99" s="469"/>
      <c r="H99" s="470"/>
      <c r="I99" s="47">
        <f>SUM(I97:I98)</f>
        <v>0</v>
      </c>
      <c r="J99" s="47">
        <f>SUM(J97:J98)</f>
        <v>0</v>
      </c>
      <c r="K99" s="47">
        <f>SUM(K97:K98)</f>
        <v>0</v>
      </c>
    </row>
    <row r="100" spans="1:11" ht="22.5" customHeight="1">
      <c r="A100" s="57" t="s">
        <v>21</v>
      </c>
      <c r="B100" s="95"/>
      <c r="C100" s="120"/>
      <c r="D100" s="96"/>
      <c r="E100" s="96"/>
      <c r="F100" s="96"/>
      <c r="G100" s="96"/>
      <c r="H100" s="96"/>
      <c r="I100" s="55"/>
      <c r="J100" s="55"/>
      <c r="K100" s="56"/>
    </row>
    <row r="101" spans="1:11" ht="200.1" customHeight="1">
      <c r="A101" s="397"/>
      <c r="B101" s="398"/>
      <c r="C101" s="398"/>
      <c r="D101" s="398"/>
      <c r="E101" s="398"/>
      <c r="F101" s="398"/>
      <c r="G101" s="398"/>
      <c r="H101" s="398"/>
      <c r="I101" s="398"/>
      <c r="J101" s="398"/>
      <c r="K101" s="399"/>
    </row>
    <row r="102" spans="1:11" ht="16.5" customHeight="1" hidden="1">
      <c r="A102" s="403"/>
      <c r="B102" s="404"/>
      <c r="C102" s="404"/>
      <c r="D102" s="404"/>
      <c r="E102" s="404"/>
      <c r="F102" s="404"/>
      <c r="G102" s="404"/>
      <c r="H102" s="404"/>
      <c r="I102" s="404"/>
      <c r="J102" s="404"/>
      <c r="K102" s="405"/>
    </row>
    <row r="103" spans="1:11" ht="15.75" thickBot="1">
      <c r="A103" s="23" t="s">
        <v>46</v>
      </c>
      <c r="B103" s="24"/>
      <c r="C103" s="24"/>
      <c r="D103" s="24"/>
      <c r="E103" s="24"/>
      <c r="F103" s="24"/>
      <c r="G103" s="24"/>
      <c r="H103" s="24"/>
      <c r="I103" s="24"/>
      <c r="J103" s="24"/>
      <c r="K103" s="25"/>
    </row>
    <row r="104" spans="1:11" ht="15.75" thickTop="1">
      <c r="A104" s="666" t="s">
        <v>19</v>
      </c>
      <c r="B104" s="667"/>
      <c r="C104" s="668"/>
      <c r="D104" s="575" t="s">
        <v>3</v>
      </c>
      <c r="E104" s="576"/>
      <c r="F104" s="576"/>
      <c r="G104" s="576"/>
      <c r="H104" s="576"/>
      <c r="I104" s="576"/>
      <c r="J104" s="576"/>
      <c r="K104" s="577"/>
    </row>
    <row r="105" spans="1:11" ht="28.5" customHeight="1">
      <c r="A105" s="520" t="s">
        <v>88</v>
      </c>
      <c r="B105" s="521"/>
      <c r="C105" s="522"/>
      <c r="D105" s="520" t="s">
        <v>83</v>
      </c>
      <c r="E105" s="521"/>
      <c r="F105" s="521"/>
      <c r="G105" s="521"/>
      <c r="H105" s="521"/>
      <c r="I105" s="521"/>
      <c r="J105" s="521"/>
      <c r="K105" s="522"/>
    </row>
    <row r="106" spans="1:11" ht="15" customHeight="1">
      <c r="A106" s="480"/>
      <c r="B106" s="481"/>
      <c r="C106" s="482"/>
      <c r="D106" s="705" t="s">
        <v>96</v>
      </c>
      <c r="E106" s="705"/>
      <c r="F106" s="706" t="s">
        <v>105</v>
      </c>
      <c r="G106" s="706"/>
      <c r="H106" s="706"/>
      <c r="I106" s="706" t="s">
        <v>76</v>
      </c>
      <c r="J106" s="707" t="s">
        <v>74</v>
      </c>
      <c r="K106" s="706" t="s">
        <v>52</v>
      </c>
    </row>
    <row r="107" spans="1:11" ht="15">
      <c r="A107" s="483"/>
      <c r="B107" s="484"/>
      <c r="C107" s="485"/>
      <c r="D107" s="705"/>
      <c r="E107" s="705"/>
      <c r="F107" s="706"/>
      <c r="G107" s="706"/>
      <c r="H107" s="706"/>
      <c r="I107" s="706"/>
      <c r="J107" s="707"/>
      <c r="K107" s="706"/>
    </row>
    <row r="108" spans="1:11" ht="31.5" customHeight="1" hidden="1">
      <c r="A108" s="465"/>
      <c r="B108" s="466"/>
      <c r="C108" s="467"/>
      <c r="D108" s="709"/>
      <c r="E108" s="709"/>
      <c r="F108" s="751"/>
      <c r="G108" s="751"/>
      <c r="H108" s="751"/>
      <c r="I108" s="47">
        <f>CEILING(D108*F108,1)</f>
        <v>0</v>
      </c>
      <c r="J108" s="106"/>
      <c r="K108" s="47">
        <f>IF(I108-J108&lt;0,0,I108-J108)</f>
        <v>0</v>
      </c>
    </row>
    <row r="109" spans="1:11" ht="31.5" customHeight="1" hidden="1">
      <c r="A109" s="752"/>
      <c r="B109" s="753"/>
      <c r="C109" s="124"/>
      <c r="D109" s="745"/>
      <c r="E109" s="745"/>
      <c r="F109" s="754"/>
      <c r="G109" s="754"/>
      <c r="H109" s="754"/>
      <c r="I109" s="47">
        <f>CEILING(D109*F109,1)</f>
        <v>0</v>
      </c>
      <c r="J109" s="99"/>
      <c r="K109" s="47">
        <f>IF(I109-J109&lt;0,0,I109-J109)</f>
        <v>0</v>
      </c>
    </row>
    <row r="110" spans="1:11" ht="15">
      <c r="A110" s="468" t="s">
        <v>20</v>
      </c>
      <c r="B110" s="469"/>
      <c r="C110" s="469"/>
      <c r="D110" s="469"/>
      <c r="E110" s="469"/>
      <c r="F110" s="469"/>
      <c r="G110" s="469"/>
      <c r="H110" s="470"/>
      <c r="I110" s="47">
        <f>SUM(I108:I109)</f>
        <v>0</v>
      </c>
      <c r="J110" s="47">
        <f>SUM(J108:J109)</f>
        <v>0</v>
      </c>
      <c r="K110" s="47">
        <f>SUM(K108:K109)</f>
        <v>0</v>
      </c>
    </row>
    <row r="111" spans="1:11" ht="22.5" customHeight="1">
      <c r="A111" s="57" t="s">
        <v>21</v>
      </c>
      <c r="B111" s="95"/>
      <c r="C111" s="120"/>
      <c r="D111" s="96"/>
      <c r="E111" s="96"/>
      <c r="F111" s="96"/>
      <c r="G111" s="96"/>
      <c r="H111" s="96"/>
      <c r="I111" s="55"/>
      <c r="J111" s="55"/>
      <c r="K111" s="56"/>
    </row>
    <row r="112" spans="1:11" ht="200.1" customHeight="1">
      <c r="A112" s="397"/>
      <c r="B112" s="398"/>
      <c r="C112" s="398"/>
      <c r="D112" s="398"/>
      <c r="E112" s="398"/>
      <c r="F112" s="398"/>
      <c r="G112" s="398"/>
      <c r="H112" s="398"/>
      <c r="I112" s="398"/>
      <c r="J112" s="398"/>
      <c r="K112" s="399"/>
    </row>
    <row r="113" spans="1:11" ht="16.5" customHeight="1">
      <c r="A113" s="403"/>
      <c r="B113" s="404"/>
      <c r="C113" s="404"/>
      <c r="D113" s="404"/>
      <c r="E113" s="404"/>
      <c r="F113" s="404"/>
      <c r="G113" s="404"/>
      <c r="H113" s="404"/>
      <c r="I113" s="404"/>
      <c r="J113" s="404"/>
      <c r="K113" s="405"/>
    </row>
    <row r="114" spans="1:11" ht="21">
      <c r="A114" s="543" t="s">
        <v>71</v>
      </c>
      <c r="B114" s="544"/>
      <c r="C114" s="544"/>
      <c r="D114" s="544"/>
      <c r="E114" s="544"/>
      <c r="F114" s="544"/>
      <c r="G114" s="544"/>
      <c r="H114" s="544"/>
      <c r="I114" s="544"/>
      <c r="J114" s="544"/>
      <c r="K114" s="545"/>
    </row>
    <row r="115" spans="1:11" ht="15">
      <c r="A115" s="540" t="s">
        <v>32</v>
      </c>
      <c r="B115" s="541"/>
      <c r="C115" s="541"/>
      <c r="D115" s="541"/>
      <c r="E115" s="541"/>
      <c r="F115" s="541"/>
      <c r="G115" s="541"/>
      <c r="H115" s="541"/>
      <c r="I115" s="541"/>
      <c r="J115" s="542"/>
      <c r="K115" s="33">
        <f>'Budget Summary'!J7</f>
        <v>0</v>
      </c>
    </row>
    <row r="116" spans="1:11" ht="15">
      <c r="A116" s="537" t="s">
        <v>33</v>
      </c>
      <c r="B116" s="538"/>
      <c r="C116" s="538"/>
      <c r="D116" s="538"/>
      <c r="E116" s="538"/>
      <c r="F116" s="538"/>
      <c r="G116" s="538"/>
      <c r="H116" s="538"/>
      <c r="I116" s="538"/>
      <c r="J116" s="539"/>
      <c r="K116" s="35">
        <f>'Budget Summary'!J8</f>
        <v>0</v>
      </c>
    </row>
    <row r="117" spans="1:11" ht="15">
      <c r="A117" s="540" t="s">
        <v>34</v>
      </c>
      <c r="B117" s="541"/>
      <c r="C117" s="541"/>
      <c r="D117" s="541"/>
      <c r="E117" s="541"/>
      <c r="F117" s="541"/>
      <c r="G117" s="541"/>
      <c r="H117" s="541"/>
      <c r="I117" s="541"/>
      <c r="J117" s="542"/>
      <c r="K117" s="34">
        <f>'Budget Summary'!J9</f>
        <v>0</v>
      </c>
    </row>
    <row r="118" spans="1:11" ht="15">
      <c r="A118" s="537" t="s">
        <v>35</v>
      </c>
      <c r="B118" s="538"/>
      <c r="C118" s="538"/>
      <c r="D118" s="538"/>
      <c r="E118" s="538"/>
      <c r="F118" s="538"/>
      <c r="G118" s="538"/>
      <c r="H118" s="538"/>
      <c r="I118" s="538"/>
      <c r="J118" s="539"/>
      <c r="K118" s="35">
        <f>'Budget Summary'!J10</f>
        <v>0</v>
      </c>
    </row>
    <row r="119" spans="1:11" ht="15">
      <c r="A119" s="701" t="s">
        <v>37</v>
      </c>
      <c r="B119" s="702"/>
      <c r="C119" s="702"/>
      <c r="D119" s="702"/>
      <c r="E119" s="702"/>
      <c r="F119" s="702"/>
      <c r="G119" s="702"/>
      <c r="H119" s="702"/>
      <c r="I119" s="702"/>
      <c r="J119" s="703"/>
      <c r="K119" s="34">
        <f>'Budget Summary'!J11</f>
        <v>0</v>
      </c>
    </row>
    <row r="120" spans="1:11" ht="15">
      <c r="A120" s="537" t="s">
        <v>39</v>
      </c>
      <c r="B120" s="538"/>
      <c r="C120" s="538"/>
      <c r="D120" s="538"/>
      <c r="E120" s="538"/>
      <c r="F120" s="538"/>
      <c r="G120" s="538"/>
      <c r="H120" s="538"/>
      <c r="I120" s="538"/>
      <c r="J120" s="539"/>
      <c r="K120" s="35" t="str">
        <f>'Budget Summary'!J12</f>
        <v>N/A</v>
      </c>
    </row>
    <row r="121" spans="1:11" ht="15">
      <c r="A121" s="540" t="s">
        <v>230</v>
      </c>
      <c r="B121" s="541"/>
      <c r="C121" s="541"/>
      <c r="D121" s="541"/>
      <c r="E121" s="541"/>
      <c r="F121" s="541"/>
      <c r="G121" s="541"/>
      <c r="H121" s="541"/>
      <c r="I121" s="541"/>
      <c r="J121" s="542"/>
      <c r="K121" s="34">
        <f>'Budget Summary'!J13</f>
        <v>0</v>
      </c>
    </row>
    <row r="122" spans="1:11" ht="15">
      <c r="A122" s="537" t="s">
        <v>45</v>
      </c>
      <c r="B122" s="538"/>
      <c r="C122" s="538"/>
      <c r="D122" s="538"/>
      <c r="E122" s="538"/>
      <c r="F122" s="538"/>
      <c r="G122" s="538"/>
      <c r="H122" s="538"/>
      <c r="I122" s="538"/>
      <c r="J122" s="539"/>
      <c r="K122" s="35">
        <f>'Budget Summary'!J14</f>
        <v>0</v>
      </c>
    </row>
    <row r="123" spans="1:11" ht="15">
      <c r="A123" s="546" t="s">
        <v>50</v>
      </c>
      <c r="B123" s="547"/>
      <c r="C123" s="547"/>
      <c r="D123" s="547"/>
      <c r="E123" s="547"/>
      <c r="F123" s="547"/>
      <c r="G123" s="547"/>
      <c r="H123" s="547"/>
      <c r="I123" s="547"/>
      <c r="J123" s="548"/>
      <c r="K123" s="36">
        <f>'Budget Summary'!J16</f>
        <v>0</v>
      </c>
    </row>
    <row r="124" spans="1:11" ht="15">
      <c r="A124" s="540" t="s">
        <v>46</v>
      </c>
      <c r="B124" s="541"/>
      <c r="C124" s="541"/>
      <c r="D124" s="541"/>
      <c r="E124" s="541"/>
      <c r="F124" s="541"/>
      <c r="G124" s="541"/>
      <c r="H124" s="541"/>
      <c r="I124" s="541"/>
      <c r="J124" s="542"/>
      <c r="K124" s="34">
        <f>'Budget Summary'!J17</f>
        <v>0</v>
      </c>
    </row>
    <row r="125" spans="1:11" ht="15">
      <c r="A125" s="546" t="s">
        <v>51</v>
      </c>
      <c r="B125" s="547"/>
      <c r="C125" s="547"/>
      <c r="D125" s="547"/>
      <c r="E125" s="547"/>
      <c r="F125" s="547"/>
      <c r="G125" s="547"/>
      <c r="H125" s="547"/>
      <c r="I125" s="547"/>
      <c r="J125" s="548"/>
      <c r="K125" s="36">
        <f>'Budget Summary'!J19</f>
        <v>0</v>
      </c>
    </row>
    <row r="126" spans="1:11" ht="15">
      <c r="A126" s="540" t="s">
        <v>52</v>
      </c>
      <c r="B126" s="541"/>
      <c r="C126" s="541"/>
      <c r="D126" s="541"/>
      <c r="E126" s="541"/>
      <c r="F126" s="541"/>
      <c r="G126" s="541"/>
      <c r="H126" s="541"/>
      <c r="I126" s="541"/>
      <c r="J126" s="542"/>
      <c r="K126" s="37">
        <f>'Budget Summary'!J22</f>
        <v>0</v>
      </c>
    </row>
    <row r="127" spans="1:11" ht="15">
      <c r="A127" s="537" t="s">
        <v>74</v>
      </c>
      <c r="B127" s="538"/>
      <c r="C127" s="538"/>
      <c r="D127" s="538"/>
      <c r="E127" s="538"/>
      <c r="F127" s="538"/>
      <c r="G127" s="538"/>
      <c r="H127" s="538"/>
      <c r="I127" s="538"/>
      <c r="J127" s="539"/>
      <c r="K127" s="38">
        <f>'Budget Summary'!J23</f>
        <v>0</v>
      </c>
    </row>
    <row r="128" spans="1:11" ht="15">
      <c r="A128" s="540" t="s">
        <v>77</v>
      </c>
      <c r="B128" s="541"/>
      <c r="C128" s="541"/>
      <c r="D128" s="541"/>
      <c r="E128" s="541"/>
      <c r="F128" s="541"/>
      <c r="G128" s="541"/>
      <c r="H128" s="541"/>
      <c r="I128" s="541"/>
      <c r="J128" s="542"/>
      <c r="K128" s="37" t="str">
        <f>'Budget Summary'!J24</f>
        <v>N/A</v>
      </c>
    </row>
    <row r="129" ht="15">
      <c r="A129" s="14"/>
    </row>
    <row r="130" ht="15">
      <c r="A130" s="14"/>
    </row>
    <row r="131" ht="15">
      <c r="A131" s="14"/>
    </row>
    <row r="132" ht="15">
      <c r="A132" s="14"/>
    </row>
    <row r="133" ht="15">
      <c r="A133" s="14"/>
    </row>
    <row r="134" ht="15">
      <c r="A134" s="14"/>
    </row>
    <row r="135" ht="15">
      <c r="A135" s="14"/>
    </row>
    <row r="136" ht="15">
      <c r="A136" s="14"/>
    </row>
    <row r="137" ht="15">
      <c r="A137" s="14"/>
    </row>
    <row r="138" ht="15">
      <c r="A138" s="14"/>
    </row>
    <row r="139" ht="15">
      <c r="A139" s="14"/>
    </row>
    <row r="140" ht="15">
      <c r="A140" s="14"/>
    </row>
    <row r="141" ht="15">
      <c r="A141" s="14"/>
    </row>
    <row r="142" ht="15">
      <c r="A142" s="14"/>
    </row>
    <row r="143" ht="15">
      <c r="A143" s="14"/>
    </row>
    <row r="144" ht="15">
      <c r="A144" s="14"/>
    </row>
    <row r="145" ht="15">
      <c r="A145" s="14"/>
    </row>
    <row r="146" ht="15">
      <c r="A146" s="14"/>
    </row>
    <row r="147" ht="15">
      <c r="A147" s="14"/>
    </row>
    <row r="148" ht="15">
      <c r="A148" s="14"/>
    </row>
    <row r="149" ht="15">
      <c r="A149" s="14"/>
    </row>
    <row r="150" ht="15">
      <c r="A150" s="14"/>
    </row>
    <row r="151" ht="15">
      <c r="A151" s="14"/>
    </row>
    <row r="152" ht="15">
      <c r="A152" s="14"/>
    </row>
    <row r="153" ht="15">
      <c r="A153" s="14"/>
    </row>
    <row r="154" ht="15">
      <c r="A154" s="14"/>
    </row>
    <row r="155" ht="15">
      <c r="A155" s="14"/>
    </row>
    <row r="156" ht="15">
      <c r="A156" s="14"/>
    </row>
    <row r="157" ht="15">
      <c r="A157" s="14"/>
    </row>
    <row r="158" ht="15">
      <c r="A158" s="14"/>
    </row>
    <row r="159" ht="15">
      <c r="A159" s="14"/>
    </row>
    <row r="160" ht="15">
      <c r="A160" s="14"/>
    </row>
    <row r="161" ht="15">
      <c r="A161" s="14"/>
    </row>
    <row r="162" ht="15">
      <c r="A162" s="14"/>
    </row>
    <row r="163" ht="15">
      <c r="A163" s="14"/>
    </row>
    <row r="164" ht="15">
      <c r="A164" s="14"/>
    </row>
    <row r="165" ht="15">
      <c r="A165" s="14"/>
    </row>
    <row r="166" ht="15">
      <c r="A166" s="14"/>
    </row>
    <row r="167" ht="15">
      <c r="A167" s="14"/>
    </row>
    <row r="168" ht="15">
      <c r="A168" s="14"/>
    </row>
    <row r="169" ht="15">
      <c r="A169" s="14"/>
    </row>
    <row r="170" ht="15">
      <c r="A170" s="14"/>
    </row>
    <row r="171" ht="15">
      <c r="A171" s="14"/>
    </row>
    <row r="172" ht="15">
      <c r="A172" s="14"/>
    </row>
    <row r="173" ht="15">
      <c r="A173" s="14"/>
    </row>
    <row r="174" ht="15">
      <c r="A174" s="14"/>
    </row>
    <row r="175" ht="15">
      <c r="A175" s="14"/>
    </row>
    <row r="176" ht="15">
      <c r="A176" s="14"/>
    </row>
    <row r="177" ht="15">
      <c r="A177" s="14"/>
    </row>
    <row r="178" ht="15">
      <c r="A178" s="14"/>
    </row>
    <row r="179" ht="15">
      <c r="A179" s="14"/>
    </row>
    <row r="180" ht="15">
      <c r="A180" s="14"/>
    </row>
    <row r="181" ht="15">
      <c r="A181" s="14"/>
    </row>
    <row r="182" ht="15">
      <c r="A182" s="14"/>
    </row>
    <row r="183" ht="15">
      <c r="A183" s="14"/>
    </row>
    <row r="184" ht="15">
      <c r="A184" s="14"/>
    </row>
    <row r="185" ht="15">
      <c r="A185" s="14"/>
    </row>
    <row r="186" ht="15">
      <c r="A186" s="14"/>
    </row>
    <row r="187" ht="15">
      <c r="A187" s="14"/>
    </row>
    <row r="188" ht="15">
      <c r="A188" s="14"/>
    </row>
    <row r="189" ht="15">
      <c r="A189" s="14"/>
    </row>
    <row r="190" ht="15">
      <c r="A190" s="14"/>
    </row>
    <row r="191" ht="15">
      <c r="A191" s="14"/>
    </row>
    <row r="192" ht="15">
      <c r="A192" s="14"/>
    </row>
    <row r="193" ht="15">
      <c r="A193" s="14"/>
    </row>
    <row r="194" ht="15">
      <c r="A194" s="14"/>
    </row>
    <row r="195" ht="15">
      <c r="A195" s="14"/>
    </row>
    <row r="196" ht="15">
      <c r="A196" s="14"/>
    </row>
    <row r="197" ht="15">
      <c r="A197" s="14"/>
    </row>
    <row r="198" ht="15">
      <c r="A198" s="14"/>
    </row>
    <row r="199" ht="15">
      <c r="A199" s="14"/>
    </row>
    <row r="200" ht="15">
      <c r="A200" s="14"/>
    </row>
    <row r="201" ht="15">
      <c r="A201" s="14"/>
    </row>
    <row r="202" ht="15">
      <c r="A202" s="14"/>
    </row>
    <row r="203" ht="15">
      <c r="A203" s="14"/>
    </row>
    <row r="204" ht="15">
      <c r="A204" s="14"/>
    </row>
    <row r="205" ht="15">
      <c r="A205" s="14"/>
    </row>
    <row r="206" ht="15">
      <c r="A206" s="14"/>
    </row>
    <row r="207" ht="15">
      <c r="A207" s="14"/>
    </row>
    <row r="208" ht="15">
      <c r="A208" s="14"/>
    </row>
    <row r="209" ht="15">
      <c r="A209" s="14"/>
    </row>
    <row r="210" ht="15">
      <c r="A210" s="14"/>
    </row>
    <row r="211" ht="15">
      <c r="A211" s="14"/>
    </row>
    <row r="212" ht="15">
      <c r="A212" s="14"/>
    </row>
    <row r="213" ht="15">
      <c r="A213" s="14"/>
    </row>
    <row r="214" ht="15">
      <c r="A214" s="14"/>
    </row>
    <row r="215" ht="15">
      <c r="A215" s="14"/>
    </row>
    <row r="216" ht="15">
      <c r="A216" s="14"/>
    </row>
    <row r="217" ht="15">
      <c r="A217" s="14"/>
    </row>
    <row r="218" ht="15">
      <c r="A218" s="14"/>
    </row>
    <row r="219" ht="15">
      <c r="A219" s="14"/>
    </row>
    <row r="220" ht="15">
      <c r="A220" s="14"/>
    </row>
    <row r="221" ht="15">
      <c r="A221" s="14"/>
    </row>
    <row r="222" ht="15">
      <c r="A222" s="14"/>
    </row>
    <row r="223" ht="15">
      <c r="A223" s="14"/>
    </row>
    <row r="224" ht="15">
      <c r="A224" s="14"/>
    </row>
    <row r="225" ht="15">
      <c r="A225" s="14"/>
    </row>
    <row r="226" ht="15">
      <c r="A226" s="14"/>
    </row>
    <row r="227" ht="15">
      <c r="A227" s="14"/>
    </row>
    <row r="228" ht="15">
      <c r="A228" s="14"/>
    </row>
    <row r="229" ht="15">
      <c r="A229" s="14"/>
    </row>
    <row r="230" ht="15">
      <c r="A230" s="14"/>
    </row>
    <row r="231" ht="15">
      <c r="A231" s="14"/>
    </row>
    <row r="232" ht="15">
      <c r="A232" s="14"/>
    </row>
    <row r="233" ht="15">
      <c r="A233" s="14"/>
    </row>
    <row r="234" ht="15">
      <c r="A234" s="14"/>
    </row>
    <row r="235" ht="15">
      <c r="A235" s="14"/>
    </row>
    <row r="236" ht="15">
      <c r="A236" s="14"/>
    </row>
    <row r="237" ht="15">
      <c r="A237" s="14"/>
    </row>
    <row r="238" ht="15">
      <c r="A238" s="14"/>
    </row>
    <row r="239" ht="15">
      <c r="A239" s="14"/>
    </row>
    <row r="240" ht="15">
      <c r="A240" s="14"/>
    </row>
    <row r="241" ht="15">
      <c r="A241" s="14"/>
    </row>
    <row r="242" ht="15">
      <c r="A242" s="14"/>
    </row>
    <row r="243" ht="15">
      <c r="A243" s="14"/>
    </row>
    <row r="244" ht="15">
      <c r="A244" s="14"/>
    </row>
    <row r="245" ht="15">
      <c r="A245" s="14"/>
    </row>
    <row r="246" ht="15">
      <c r="A246" s="14"/>
    </row>
    <row r="247" ht="15">
      <c r="A247" s="14"/>
    </row>
    <row r="248" ht="15">
      <c r="A248" s="14"/>
    </row>
    <row r="249" ht="15">
      <c r="A249" s="14"/>
    </row>
    <row r="250" ht="15">
      <c r="A250" s="14"/>
    </row>
    <row r="251" ht="15">
      <c r="A251" s="14"/>
    </row>
    <row r="252" ht="15">
      <c r="A252" s="14"/>
    </row>
    <row r="253" ht="15">
      <c r="A253" s="14"/>
    </row>
    <row r="254" ht="15">
      <c r="A254" s="14"/>
    </row>
    <row r="255" ht="15">
      <c r="A255" s="14"/>
    </row>
    <row r="256" ht="15">
      <c r="A256" s="14"/>
    </row>
    <row r="257" ht="15">
      <c r="A257" s="14"/>
    </row>
    <row r="258" ht="15">
      <c r="A258" s="14"/>
    </row>
    <row r="259" ht="15">
      <c r="A259" s="14"/>
    </row>
    <row r="260" ht="15">
      <c r="A260" s="14"/>
    </row>
    <row r="261" ht="15">
      <c r="A261" s="14"/>
    </row>
    <row r="262" ht="15">
      <c r="A262" s="14"/>
    </row>
    <row r="263" ht="15">
      <c r="A263" s="14"/>
    </row>
    <row r="264" ht="15">
      <c r="A264" s="14"/>
    </row>
    <row r="265" ht="15">
      <c r="A265" s="14"/>
    </row>
    <row r="266" ht="15">
      <c r="A266" s="14"/>
    </row>
    <row r="267" ht="15">
      <c r="A267" s="14"/>
    </row>
    <row r="268" ht="15">
      <c r="A268" s="14"/>
    </row>
    <row r="269" ht="15">
      <c r="A269" s="14"/>
    </row>
    <row r="270" ht="15">
      <c r="A270" s="14"/>
    </row>
    <row r="271" ht="15">
      <c r="A271" s="14"/>
    </row>
    <row r="272" ht="15">
      <c r="A272" s="14"/>
    </row>
    <row r="273" ht="15">
      <c r="A273" s="14"/>
    </row>
    <row r="274" ht="15">
      <c r="A274" s="14"/>
    </row>
    <row r="275" ht="15">
      <c r="A275" s="14"/>
    </row>
    <row r="276" ht="15">
      <c r="A276" s="14"/>
    </row>
    <row r="277" ht="15">
      <c r="A277" s="14"/>
    </row>
    <row r="278" ht="15">
      <c r="A278" s="14"/>
    </row>
    <row r="279" ht="15">
      <c r="A279" s="14"/>
    </row>
    <row r="280" ht="15">
      <c r="A280" s="14"/>
    </row>
    <row r="281" ht="15">
      <c r="A281" s="14"/>
    </row>
    <row r="282" ht="15">
      <c r="A282" s="14"/>
    </row>
    <row r="283" ht="15">
      <c r="A283" s="14"/>
    </row>
    <row r="284" ht="15">
      <c r="A284" s="14"/>
    </row>
    <row r="285" ht="15">
      <c r="A285" s="14"/>
    </row>
    <row r="286" ht="15">
      <c r="A286" s="14"/>
    </row>
    <row r="287" ht="15">
      <c r="A287" s="14"/>
    </row>
    <row r="288" ht="15">
      <c r="A288" s="14"/>
    </row>
    <row r="289" ht="15">
      <c r="A289" s="14"/>
    </row>
    <row r="290" ht="15">
      <c r="A290" s="14"/>
    </row>
    <row r="291" ht="15">
      <c r="A291" s="14"/>
    </row>
    <row r="292" ht="15">
      <c r="A292" s="14"/>
    </row>
    <row r="293" ht="15">
      <c r="A293" s="14"/>
    </row>
    <row r="294" ht="15">
      <c r="A294" s="14"/>
    </row>
    <row r="295" ht="15">
      <c r="A295" s="14"/>
    </row>
    <row r="296" ht="15">
      <c r="A296" s="14"/>
    </row>
    <row r="297" ht="15">
      <c r="A297" s="14"/>
    </row>
    <row r="298" ht="15">
      <c r="A298" s="14"/>
    </row>
    <row r="299" ht="15">
      <c r="A299" s="14"/>
    </row>
    <row r="300" ht="15">
      <c r="A300" s="14"/>
    </row>
    <row r="301" ht="15">
      <c r="A301" s="14"/>
    </row>
    <row r="302" ht="15">
      <c r="A302" s="14"/>
    </row>
    <row r="303" ht="15">
      <c r="A303" s="14"/>
    </row>
    <row r="304" ht="15">
      <c r="A304" s="14"/>
    </row>
    <row r="305" ht="15">
      <c r="A305" s="14"/>
    </row>
    <row r="306" ht="15">
      <c r="A306" s="14"/>
    </row>
    <row r="307" ht="15">
      <c r="A307" s="14"/>
    </row>
    <row r="308" ht="15">
      <c r="A308" s="14"/>
    </row>
    <row r="309" ht="15">
      <c r="A309" s="14"/>
    </row>
    <row r="310" ht="15">
      <c r="A310" s="14"/>
    </row>
    <row r="311" ht="15">
      <c r="A311" s="14"/>
    </row>
    <row r="312" ht="15">
      <c r="A312" s="14"/>
    </row>
    <row r="313" ht="15">
      <c r="A313" s="14"/>
    </row>
    <row r="314" ht="15">
      <c r="A314" s="14"/>
    </row>
    <row r="315" ht="15">
      <c r="A315" s="14"/>
    </row>
    <row r="316" ht="15">
      <c r="A316" s="14"/>
    </row>
    <row r="317" ht="15">
      <c r="A317" s="14"/>
    </row>
    <row r="318" ht="15">
      <c r="A318" s="14"/>
    </row>
    <row r="319" ht="15">
      <c r="A319" s="14"/>
    </row>
    <row r="320" ht="15">
      <c r="A320" s="14"/>
    </row>
    <row r="321" ht="15">
      <c r="A321" s="14"/>
    </row>
    <row r="322" ht="15">
      <c r="A322" s="14"/>
    </row>
    <row r="323" ht="15">
      <c r="A323" s="14"/>
    </row>
    <row r="324" ht="15">
      <c r="A324" s="14"/>
    </row>
    <row r="325" ht="15">
      <c r="A325" s="14"/>
    </row>
    <row r="326" ht="15">
      <c r="A326" s="14"/>
    </row>
    <row r="327" ht="15">
      <c r="A327" s="14"/>
    </row>
    <row r="328" ht="15">
      <c r="A328" s="14"/>
    </row>
    <row r="329" ht="15">
      <c r="A329" s="14"/>
    </row>
    <row r="330" ht="15">
      <c r="A330" s="14"/>
    </row>
    <row r="331" ht="15">
      <c r="A331" s="14"/>
    </row>
    <row r="332" ht="15">
      <c r="A332" s="14"/>
    </row>
    <row r="333" ht="15">
      <c r="A333" s="14"/>
    </row>
    <row r="334" ht="15">
      <c r="A334" s="14"/>
    </row>
    <row r="335" ht="15">
      <c r="A335" s="14"/>
    </row>
    <row r="336" ht="15">
      <c r="A336" s="14"/>
    </row>
    <row r="337" ht="15">
      <c r="A337" s="14"/>
    </row>
    <row r="338" ht="15">
      <c r="A338" s="14"/>
    </row>
    <row r="339" ht="15">
      <c r="A339" s="14"/>
    </row>
    <row r="340" ht="15">
      <c r="A340" s="14"/>
    </row>
    <row r="341" ht="15">
      <c r="A341" s="14"/>
    </row>
    <row r="342" ht="15">
      <c r="A342" s="14"/>
    </row>
    <row r="343" ht="15">
      <c r="A343" s="14"/>
    </row>
    <row r="344" ht="15">
      <c r="A344" s="14"/>
    </row>
    <row r="345" ht="15">
      <c r="A345" s="14"/>
    </row>
    <row r="346" ht="15">
      <c r="A346" s="14"/>
    </row>
    <row r="347" ht="15">
      <c r="A347" s="14"/>
    </row>
    <row r="348" ht="15">
      <c r="A348" s="14"/>
    </row>
    <row r="349" ht="15">
      <c r="A349" s="14"/>
    </row>
    <row r="350" ht="15">
      <c r="A350" s="14"/>
    </row>
    <row r="351" ht="15">
      <c r="A351" s="14"/>
    </row>
    <row r="352" ht="15">
      <c r="A352" s="14"/>
    </row>
    <row r="353" ht="15">
      <c r="A353" s="14"/>
    </row>
    <row r="354" ht="15">
      <c r="A354" s="14"/>
    </row>
    <row r="355" ht="15">
      <c r="A355" s="14"/>
    </row>
    <row r="356" ht="15">
      <c r="A356" s="14"/>
    </row>
    <row r="357" ht="15">
      <c r="A357" s="14"/>
    </row>
    <row r="358" ht="15">
      <c r="A358" s="14"/>
    </row>
    <row r="359" ht="15">
      <c r="A359" s="14"/>
    </row>
    <row r="360" ht="15">
      <c r="A360" s="14"/>
    </row>
    <row r="361" ht="15">
      <c r="A361" s="14"/>
    </row>
    <row r="362" ht="15">
      <c r="A362" s="14"/>
    </row>
    <row r="363" ht="15">
      <c r="A363" s="14"/>
    </row>
    <row r="364" ht="15">
      <c r="A364" s="14"/>
    </row>
    <row r="365" ht="15">
      <c r="A365" s="14"/>
    </row>
    <row r="366" ht="15">
      <c r="A366" s="14"/>
    </row>
    <row r="367" ht="15">
      <c r="A367" s="14"/>
    </row>
    <row r="368" ht="15">
      <c r="A368" s="14"/>
    </row>
    <row r="369" ht="15">
      <c r="A369" s="14"/>
    </row>
    <row r="370" ht="15">
      <c r="A370" s="14"/>
    </row>
    <row r="371" ht="15">
      <c r="A371" s="14"/>
    </row>
    <row r="372" ht="15">
      <c r="A372" s="14"/>
    </row>
    <row r="373" ht="15">
      <c r="A373" s="14"/>
    </row>
    <row r="374" ht="15">
      <c r="A374" s="14"/>
    </row>
    <row r="375" ht="15">
      <c r="A375" s="14"/>
    </row>
    <row r="376" ht="15">
      <c r="A376" s="14"/>
    </row>
    <row r="377" ht="15">
      <c r="A377" s="14"/>
    </row>
    <row r="378" ht="15">
      <c r="A378" s="14"/>
    </row>
    <row r="379" ht="15">
      <c r="A379" s="14"/>
    </row>
    <row r="380" ht="15">
      <c r="A380" s="14"/>
    </row>
    <row r="381" ht="15">
      <c r="A381" s="14"/>
    </row>
    <row r="382" ht="15">
      <c r="A382" s="14"/>
    </row>
    <row r="383" ht="15">
      <c r="A383" s="14"/>
    </row>
    <row r="384" ht="15">
      <c r="A384" s="14"/>
    </row>
    <row r="385" ht="15">
      <c r="A385" s="14"/>
    </row>
    <row r="386" ht="15">
      <c r="A386" s="14"/>
    </row>
    <row r="387" ht="15">
      <c r="A387" s="14"/>
    </row>
    <row r="388" ht="15">
      <c r="A388" s="14"/>
    </row>
    <row r="389" ht="15">
      <c r="A389" s="14"/>
    </row>
    <row r="390" ht="15">
      <c r="A390" s="14"/>
    </row>
    <row r="391" ht="15">
      <c r="A391" s="14"/>
    </row>
    <row r="392" ht="15">
      <c r="A392" s="14"/>
    </row>
    <row r="393" ht="15">
      <c r="A393" s="14"/>
    </row>
    <row r="394" ht="15">
      <c r="A394" s="14"/>
    </row>
    <row r="395" ht="15">
      <c r="A395" s="14"/>
    </row>
    <row r="396" ht="15">
      <c r="A396" s="14"/>
    </row>
    <row r="397" ht="15">
      <c r="A397" s="14"/>
    </row>
    <row r="398" ht="15">
      <c r="A398" s="14"/>
    </row>
    <row r="399" ht="15">
      <c r="A399" s="14"/>
    </row>
    <row r="400" ht="15">
      <c r="A400" s="14"/>
    </row>
    <row r="401" ht="15">
      <c r="A401" s="14"/>
    </row>
    <row r="402" ht="15">
      <c r="A402" s="14"/>
    </row>
    <row r="403" ht="15">
      <c r="A403" s="14"/>
    </row>
    <row r="404" ht="15">
      <c r="A404" s="14"/>
    </row>
    <row r="405" ht="15">
      <c r="A405" s="14"/>
    </row>
    <row r="406" ht="15">
      <c r="A406" s="14"/>
    </row>
    <row r="407" ht="15">
      <c r="A407" s="14"/>
    </row>
    <row r="408" ht="15">
      <c r="A408" s="14"/>
    </row>
    <row r="409" ht="15">
      <c r="A409" s="14"/>
    </row>
    <row r="410" ht="15">
      <c r="A410" s="14"/>
    </row>
    <row r="411" ht="15">
      <c r="A411" s="14"/>
    </row>
    <row r="412" ht="15">
      <c r="A412" s="14"/>
    </row>
    <row r="413" ht="15">
      <c r="A413" s="14"/>
    </row>
    <row r="414" ht="15">
      <c r="A414" s="14"/>
    </row>
    <row r="415" ht="15">
      <c r="A415" s="14"/>
    </row>
    <row r="416" ht="15">
      <c r="A416" s="14"/>
    </row>
    <row r="417" ht="15">
      <c r="A417" s="14"/>
    </row>
    <row r="418" ht="15">
      <c r="A418" s="14"/>
    </row>
    <row r="419" ht="15">
      <c r="A419" s="14"/>
    </row>
    <row r="420" ht="15">
      <c r="A420" s="14"/>
    </row>
    <row r="421" ht="15">
      <c r="A421" s="14"/>
    </row>
    <row r="422" ht="15">
      <c r="A422" s="14"/>
    </row>
    <row r="423" ht="15">
      <c r="A423" s="14"/>
    </row>
    <row r="424" ht="15">
      <c r="A424" s="14"/>
    </row>
    <row r="425" ht="15">
      <c r="A425" s="14"/>
    </row>
    <row r="426" ht="15">
      <c r="A426" s="14"/>
    </row>
    <row r="427" ht="15">
      <c r="A427" s="14"/>
    </row>
    <row r="428" ht="15">
      <c r="A428" s="14"/>
    </row>
    <row r="429" ht="15">
      <c r="A429" s="14"/>
    </row>
    <row r="430" ht="15">
      <c r="A430" s="14"/>
    </row>
    <row r="431" ht="15">
      <c r="A431" s="14"/>
    </row>
    <row r="432" ht="15">
      <c r="A432" s="14"/>
    </row>
    <row r="433" ht="15">
      <c r="A433" s="14"/>
    </row>
    <row r="434" ht="15">
      <c r="A434" s="14"/>
    </row>
    <row r="435" ht="15">
      <c r="A435" s="14"/>
    </row>
    <row r="436" ht="15">
      <c r="A436" s="14"/>
    </row>
    <row r="437" ht="15">
      <c r="A437" s="14"/>
    </row>
    <row r="438" ht="15">
      <c r="A438" s="14"/>
    </row>
    <row r="439" ht="15">
      <c r="A439" s="14"/>
    </row>
    <row r="440" ht="15">
      <c r="A440" s="14"/>
    </row>
    <row r="441" ht="15">
      <c r="A441" s="14"/>
    </row>
    <row r="442" ht="15">
      <c r="A442" s="14"/>
    </row>
    <row r="443" ht="15">
      <c r="A443" s="14"/>
    </row>
    <row r="444" ht="15">
      <c r="A444" s="14"/>
    </row>
    <row r="445" ht="15">
      <c r="A445" s="14"/>
    </row>
    <row r="446" ht="15">
      <c r="A446" s="14"/>
    </row>
    <row r="447" ht="15">
      <c r="A447" s="14"/>
    </row>
    <row r="448" ht="15">
      <c r="A448" s="14"/>
    </row>
    <row r="449" ht="15">
      <c r="A449" s="14"/>
    </row>
    <row r="450" ht="15">
      <c r="A450" s="14"/>
    </row>
    <row r="451" ht="15">
      <c r="A451" s="14"/>
    </row>
    <row r="452" ht="15">
      <c r="A452" s="14"/>
    </row>
    <row r="453" ht="15">
      <c r="A453" s="14"/>
    </row>
    <row r="454" ht="15">
      <c r="A454" s="14"/>
    </row>
    <row r="455" ht="15">
      <c r="A455" s="14"/>
    </row>
    <row r="456" ht="15">
      <c r="A456" s="14"/>
    </row>
    <row r="457" ht="15">
      <c r="A457" s="14"/>
    </row>
    <row r="458" ht="15">
      <c r="A458" s="14"/>
    </row>
    <row r="459" ht="15">
      <c r="A459" s="14"/>
    </row>
    <row r="460" ht="15">
      <c r="A460" s="14"/>
    </row>
    <row r="461" ht="15">
      <c r="A461" s="14"/>
    </row>
    <row r="462" ht="15">
      <c r="A462" s="14"/>
    </row>
    <row r="463" ht="15">
      <c r="A463" s="14"/>
    </row>
    <row r="464" ht="15">
      <c r="A464" s="14"/>
    </row>
    <row r="465" ht="15">
      <c r="A465" s="14"/>
    </row>
    <row r="466" ht="15">
      <c r="A466" s="14"/>
    </row>
    <row r="467" ht="15">
      <c r="A467" s="14"/>
    </row>
    <row r="468" ht="15">
      <c r="A468" s="14"/>
    </row>
    <row r="469" ht="15">
      <c r="A469" s="14"/>
    </row>
    <row r="470" ht="15">
      <c r="A470" s="14"/>
    </row>
    <row r="471" ht="15">
      <c r="A471" s="14"/>
    </row>
    <row r="472" ht="15">
      <c r="A472" s="14"/>
    </row>
    <row r="473" ht="15">
      <c r="A473" s="14"/>
    </row>
    <row r="474" ht="15">
      <c r="A474" s="14"/>
    </row>
    <row r="475" ht="15">
      <c r="A475" s="14"/>
    </row>
    <row r="476" ht="15">
      <c r="A476" s="14"/>
    </row>
    <row r="477" ht="15">
      <c r="A477" s="14"/>
    </row>
    <row r="478" ht="15">
      <c r="A478" s="14"/>
    </row>
    <row r="479" ht="15">
      <c r="A479" s="14"/>
    </row>
    <row r="480" ht="15">
      <c r="A480" s="14"/>
    </row>
    <row r="481" ht="15">
      <c r="A481" s="14"/>
    </row>
    <row r="482" ht="15">
      <c r="A482" s="14"/>
    </row>
    <row r="483" ht="15">
      <c r="A483" s="14"/>
    </row>
    <row r="484" ht="15">
      <c r="A484" s="14"/>
    </row>
    <row r="485" ht="15">
      <c r="A485" s="14"/>
    </row>
    <row r="486" ht="15">
      <c r="A486" s="14"/>
    </row>
    <row r="487" ht="15">
      <c r="A487" s="14"/>
    </row>
    <row r="488" ht="15">
      <c r="A488" s="14"/>
    </row>
    <row r="489" ht="15">
      <c r="A489" s="14"/>
    </row>
    <row r="490" ht="15">
      <c r="A490" s="14"/>
    </row>
    <row r="491" ht="15">
      <c r="A491" s="14"/>
    </row>
    <row r="492" ht="15">
      <c r="A492" s="14"/>
    </row>
    <row r="493" ht="15">
      <c r="A493" s="14"/>
    </row>
    <row r="494" ht="15">
      <c r="A494" s="14"/>
    </row>
    <row r="495" ht="15">
      <c r="A495" s="14"/>
    </row>
    <row r="496" ht="15">
      <c r="A496" s="14"/>
    </row>
    <row r="497" ht="15">
      <c r="A497" s="14"/>
    </row>
    <row r="498" ht="15">
      <c r="A498" s="14"/>
    </row>
    <row r="499" ht="15">
      <c r="A499" s="14"/>
    </row>
    <row r="500" ht="15">
      <c r="A500" s="14"/>
    </row>
    <row r="501" ht="15">
      <c r="A501" s="14"/>
    </row>
    <row r="502" ht="15">
      <c r="A502" s="14"/>
    </row>
    <row r="503" ht="15">
      <c r="A503" s="14"/>
    </row>
    <row r="504" ht="15">
      <c r="A504" s="14"/>
    </row>
    <row r="505" ht="15">
      <c r="A505" s="14"/>
    </row>
    <row r="506" ht="15">
      <c r="A506" s="14"/>
    </row>
    <row r="507" ht="15">
      <c r="A507" s="14"/>
    </row>
    <row r="508" ht="15">
      <c r="A508" s="14"/>
    </row>
    <row r="509" ht="15">
      <c r="A509" s="14"/>
    </row>
    <row r="510" ht="15">
      <c r="A510" s="14"/>
    </row>
    <row r="511" ht="15">
      <c r="A511" s="14"/>
    </row>
    <row r="512" ht="15">
      <c r="A512" s="14"/>
    </row>
    <row r="513" ht="15">
      <c r="A513" s="14"/>
    </row>
    <row r="514" ht="15">
      <c r="A514" s="14"/>
    </row>
    <row r="515" ht="15">
      <c r="A515" s="14"/>
    </row>
    <row r="516" ht="15">
      <c r="A516" s="14"/>
    </row>
    <row r="517" ht="15">
      <c r="A517" s="14"/>
    </row>
    <row r="518" ht="15">
      <c r="A518" s="14"/>
    </row>
    <row r="519" ht="15">
      <c r="A519" s="14"/>
    </row>
    <row r="520" ht="15">
      <c r="A520" s="14"/>
    </row>
    <row r="521" ht="15">
      <c r="A521" s="14"/>
    </row>
    <row r="522" ht="15">
      <c r="A522" s="14"/>
    </row>
    <row r="523" ht="15">
      <c r="A523" s="14"/>
    </row>
    <row r="524" ht="15">
      <c r="A524" s="14"/>
    </row>
    <row r="525" ht="15">
      <c r="A525" s="14"/>
    </row>
    <row r="526" ht="15">
      <c r="A526" s="14"/>
    </row>
    <row r="527" ht="15">
      <c r="A527" s="14"/>
    </row>
    <row r="528" ht="15">
      <c r="A528" s="14"/>
    </row>
    <row r="529" ht="15">
      <c r="A529" s="14"/>
    </row>
    <row r="530" ht="15">
      <c r="A530" s="14"/>
    </row>
    <row r="531" ht="15">
      <c r="A531" s="14"/>
    </row>
    <row r="532" ht="15">
      <c r="A532" s="14"/>
    </row>
    <row r="533" ht="15">
      <c r="A533" s="14"/>
    </row>
    <row r="534" ht="15">
      <c r="A534" s="14"/>
    </row>
    <row r="535" ht="15">
      <c r="A535" s="14"/>
    </row>
    <row r="536" ht="15">
      <c r="A536" s="14"/>
    </row>
    <row r="537" ht="15">
      <c r="A537" s="14"/>
    </row>
    <row r="538" ht="15">
      <c r="A538" s="14"/>
    </row>
    <row r="539" ht="15">
      <c r="A539" s="14"/>
    </row>
    <row r="540" ht="15">
      <c r="A540" s="14"/>
    </row>
    <row r="541" ht="15">
      <c r="A541" s="14"/>
    </row>
    <row r="542" ht="15">
      <c r="A542" s="14"/>
    </row>
    <row r="543" ht="15">
      <c r="A543" s="14"/>
    </row>
    <row r="544" ht="15">
      <c r="A544" s="14"/>
    </row>
    <row r="545" ht="15">
      <c r="A545" s="14"/>
    </row>
    <row r="546" ht="15">
      <c r="A546" s="14"/>
    </row>
    <row r="547" ht="15">
      <c r="A547" s="14"/>
    </row>
    <row r="548" ht="15">
      <c r="A548" s="14"/>
    </row>
    <row r="549" ht="15">
      <c r="A549" s="14"/>
    </row>
    <row r="550" ht="15">
      <c r="A550" s="14"/>
    </row>
    <row r="551" ht="15">
      <c r="A551" s="14"/>
    </row>
    <row r="552" ht="15">
      <c r="A552" s="14"/>
    </row>
    <row r="553" ht="15">
      <c r="A553" s="14"/>
    </row>
    <row r="554" ht="15">
      <c r="A554" s="14"/>
    </row>
    <row r="555" ht="15">
      <c r="A555" s="14"/>
    </row>
    <row r="556" ht="15">
      <c r="A556" s="14"/>
    </row>
    <row r="557" ht="15">
      <c r="A557" s="14"/>
    </row>
    <row r="558" ht="15">
      <c r="A558" s="14"/>
    </row>
    <row r="559" ht="15">
      <c r="A559" s="14"/>
    </row>
    <row r="560" ht="15">
      <c r="A560" s="14"/>
    </row>
    <row r="561" ht="15">
      <c r="A561" s="14"/>
    </row>
    <row r="562" ht="15">
      <c r="A562" s="14"/>
    </row>
    <row r="563" ht="15">
      <c r="A563" s="14"/>
    </row>
    <row r="564" ht="15">
      <c r="A564" s="14"/>
    </row>
    <row r="565" ht="15">
      <c r="A565" s="14"/>
    </row>
    <row r="566" ht="15">
      <c r="A566" s="14"/>
    </row>
    <row r="567" ht="15">
      <c r="A567" s="14"/>
    </row>
    <row r="568" ht="15">
      <c r="A568" s="14"/>
    </row>
    <row r="569" ht="15">
      <c r="A569" s="14"/>
    </row>
    <row r="570" ht="15">
      <c r="A570" s="14"/>
    </row>
    <row r="571" ht="15">
      <c r="A571" s="14"/>
    </row>
    <row r="572" ht="15">
      <c r="A572" s="14"/>
    </row>
    <row r="573" ht="15">
      <c r="A573" s="14"/>
    </row>
    <row r="574" ht="15">
      <c r="A574" s="14"/>
    </row>
    <row r="575" ht="15">
      <c r="A575" s="14"/>
    </row>
    <row r="576" ht="15">
      <c r="A576" s="14"/>
    </row>
    <row r="577" ht="15">
      <c r="A577" s="14"/>
    </row>
    <row r="578" ht="15">
      <c r="A578" s="14"/>
    </row>
    <row r="579" ht="15">
      <c r="A579" s="14"/>
    </row>
    <row r="580" ht="15">
      <c r="A580" s="14"/>
    </row>
    <row r="581" ht="15">
      <c r="A581" s="14"/>
    </row>
    <row r="582" ht="15">
      <c r="A582" s="14"/>
    </row>
    <row r="583" ht="15">
      <c r="A583" s="14"/>
    </row>
    <row r="584" ht="15">
      <c r="A584" s="14"/>
    </row>
    <row r="585" ht="15">
      <c r="A585" s="14"/>
    </row>
    <row r="586" ht="15">
      <c r="A586" s="14"/>
    </row>
    <row r="587" ht="15">
      <c r="A587" s="14"/>
    </row>
    <row r="588" ht="15">
      <c r="A588" s="14"/>
    </row>
    <row r="589" ht="15">
      <c r="A589" s="14"/>
    </row>
    <row r="590" ht="15">
      <c r="A590" s="14"/>
    </row>
    <row r="591" ht="15">
      <c r="A591" s="14"/>
    </row>
    <row r="592" ht="15">
      <c r="A592" s="14"/>
    </row>
    <row r="593" ht="15">
      <c r="A593" s="14"/>
    </row>
    <row r="594" ht="15">
      <c r="A594" s="14"/>
    </row>
    <row r="595" ht="15">
      <c r="A595" s="14"/>
    </row>
    <row r="596" ht="15">
      <c r="A596" s="14"/>
    </row>
    <row r="597" ht="15">
      <c r="A597" s="14"/>
    </row>
    <row r="598" ht="15">
      <c r="A598" s="14"/>
    </row>
    <row r="599" ht="15">
      <c r="A599" s="14"/>
    </row>
    <row r="600" ht="15">
      <c r="A600" s="14"/>
    </row>
    <row r="601" ht="15">
      <c r="A601" s="14"/>
    </row>
    <row r="602" ht="15">
      <c r="A602" s="14"/>
    </row>
    <row r="603" ht="15">
      <c r="A603" s="14"/>
    </row>
    <row r="604" ht="15">
      <c r="A604" s="14"/>
    </row>
    <row r="605" ht="15">
      <c r="A605" s="14"/>
    </row>
    <row r="606" ht="15">
      <c r="A606" s="14"/>
    </row>
    <row r="607" ht="15">
      <c r="A607" s="14"/>
    </row>
    <row r="608" ht="15">
      <c r="A608" s="14"/>
    </row>
    <row r="609" ht="15">
      <c r="A609" s="14"/>
    </row>
    <row r="610" ht="15">
      <c r="A610" s="14"/>
    </row>
    <row r="611" ht="15">
      <c r="A611" s="14"/>
    </row>
    <row r="612" ht="15">
      <c r="A612" s="14"/>
    </row>
    <row r="613" ht="15">
      <c r="A613" s="14"/>
    </row>
    <row r="614" ht="15">
      <c r="A614" s="14"/>
    </row>
    <row r="615" ht="15">
      <c r="A615" s="14"/>
    </row>
    <row r="616" ht="15">
      <c r="A616" s="14"/>
    </row>
    <row r="617" ht="15">
      <c r="A617" s="14"/>
    </row>
    <row r="618" ht="15">
      <c r="A618" s="14"/>
    </row>
    <row r="619" ht="15">
      <c r="A619" s="14"/>
    </row>
    <row r="620" ht="15">
      <c r="A620" s="14"/>
    </row>
    <row r="621" ht="15">
      <c r="A621" s="14"/>
    </row>
    <row r="622" ht="15">
      <c r="A622" s="14"/>
    </row>
    <row r="623" ht="15">
      <c r="A623" s="14"/>
    </row>
    <row r="624" ht="15">
      <c r="A624" s="14"/>
    </row>
    <row r="625" ht="15">
      <c r="A625" s="14"/>
    </row>
    <row r="626" ht="15">
      <c r="A626" s="14"/>
    </row>
    <row r="627" ht="15">
      <c r="A627" s="14"/>
    </row>
    <row r="628" ht="15">
      <c r="A628" s="14"/>
    </row>
    <row r="629" ht="15">
      <c r="A629" s="14"/>
    </row>
    <row r="630" ht="15">
      <c r="A630" s="14"/>
    </row>
    <row r="631" ht="15">
      <c r="A631" s="14"/>
    </row>
    <row r="632" ht="15">
      <c r="A632" s="14"/>
    </row>
    <row r="633" ht="15">
      <c r="A633" s="14"/>
    </row>
    <row r="634" ht="15">
      <c r="A634" s="14"/>
    </row>
    <row r="635" ht="15">
      <c r="A635" s="14"/>
    </row>
    <row r="636" ht="15">
      <c r="A636" s="14"/>
    </row>
    <row r="637" ht="15">
      <c r="A637" s="14"/>
    </row>
    <row r="638" ht="15">
      <c r="A638" s="14"/>
    </row>
    <row r="639" ht="15">
      <c r="A639" s="14"/>
    </row>
    <row r="640" ht="15">
      <c r="A640" s="14"/>
    </row>
    <row r="641" ht="15">
      <c r="A641" s="14"/>
    </row>
    <row r="642" ht="15">
      <c r="A642" s="14"/>
    </row>
    <row r="643" ht="15">
      <c r="A643" s="14"/>
    </row>
    <row r="644" ht="15">
      <c r="A644" s="14"/>
    </row>
    <row r="645" ht="15">
      <c r="A645" s="14"/>
    </row>
    <row r="646" ht="15">
      <c r="A646" s="14"/>
    </row>
    <row r="647" ht="15">
      <c r="A647" s="14"/>
    </row>
    <row r="648" ht="15">
      <c r="A648" s="14"/>
    </row>
    <row r="649" ht="15">
      <c r="A649" s="14"/>
    </row>
    <row r="650" ht="15">
      <c r="A650" s="14"/>
    </row>
    <row r="651" ht="15">
      <c r="A651" s="14"/>
    </row>
    <row r="652" ht="15">
      <c r="A652" s="14"/>
    </row>
    <row r="653" ht="15">
      <c r="A653" s="14"/>
    </row>
    <row r="654" ht="15">
      <c r="A654" s="14"/>
    </row>
    <row r="655" ht="15">
      <c r="A655" s="14"/>
    </row>
    <row r="656" ht="15">
      <c r="A656" s="14"/>
    </row>
    <row r="657" ht="15">
      <c r="A657" s="14"/>
    </row>
    <row r="658" ht="15">
      <c r="A658" s="14"/>
    </row>
    <row r="659" ht="15">
      <c r="A659" s="14"/>
    </row>
    <row r="660" ht="15">
      <c r="A660" s="14"/>
    </row>
    <row r="661" ht="15">
      <c r="A661" s="14"/>
    </row>
    <row r="662" ht="15">
      <c r="A662" s="14"/>
    </row>
    <row r="663" ht="15">
      <c r="A663" s="14"/>
    </row>
    <row r="664" ht="15">
      <c r="A664" s="14"/>
    </row>
    <row r="665" ht="15">
      <c r="A665" s="14"/>
    </row>
    <row r="666" ht="15">
      <c r="A666" s="14"/>
    </row>
    <row r="667" ht="15">
      <c r="A667" s="14"/>
    </row>
    <row r="668" ht="15">
      <c r="A668" s="14"/>
    </row>
    <row r="669" ht="15">
      <c r="A669" s="14"/>
    </row>
    <row r="670" ht="15">
      <c r="A670" s="14"/>
    </row>
    <row r="671" ht="15">
      <c r="A671" s="14"/>
    </row>
    <row r="672" ht="15">
      <c r="A672" s="14"/>
    </row>
    <row r="673" ht="15">
      <c r="A673" s="14"/>
    </row>
    <row r="674" ht="15">
      <c r="A674" s="14"/>
    </row>
    <row r="675" ht="15">
      <c r="A675" s="14"/>
    </row>
    <row r="676" ht="15">
      <c r="A676" s="14"/>
    </row>
    <row r="677" ht="15">
      <c r="A677" s="14"/>
    </row>
    <row r="678" ht="15">
      <c r="A678" s="14"/>
    </row>
    <row r="679" ht="15">
      <c r="A679" s="14"/>
    </row>
    <row r="680" ht="15">
      <c r="A680" s="14"/>
    </row>
    <row r="681" ht="15">
      <c r="A681" s="14"/>
    </row>
    <row r="682" ht="15">
      <c r="A682" s="14"/>
    </row>
    <row r="683" ht="15">
      <c r="A683" s="14"/>
    </row>
    <row r="684" ht="15">
      <c r="A684" s="14"/>
    </row>
    <row r="685" ht="15">
      <c r="A685" s="14"/>
    </row>
    <row r="686" ht="15">
      <c r="A686" s="14"/>
    </row>
    <row r="687" ht="15">
      <c r="A687" s="14"/>
    </row>
    <row r="688" ht="15">
      <c r="A688" s="14"/>
    </row>
    <row r="689" ht="15">
      <c r="A689" s="14"/>
    </row>
    <row r="690" ht="15">
      <c r="A690" s="14"/>
    </row>
    <row r="691" ht="15">
      <c r="A691" s="14"/>
    </row>
    <row r="692" ht="15">
      <c r="A692" s="14"/>
    </row>
    <row r="693" ht="15">
      <c r="A693" s="14"/>
    </row>
    <row r="694" ht="15">
      <c r="A694" s="14"/>
    </row>
    <row r="695" ht="15">
      <c r="A695" s="14"/>
    </row>
    <row r="696" ht="15">
      <c r="A696" s="14"/>
    </row>
    <row r="697" ht="15">
      <c r="A697" s="14"/>
    </row>
    <row r="698" ht="15">
      <c r="A698" s="14"/>
    </row>
    <row r="699" ht="15">
      <c r="A699" s="14"/>
    </row>
    <row r="700" ht="15">
      <c r="A700" s="14"/>
    </row>
    <row r="701" ht="15">
      <c r="A701" s="14"/>
    </row>
    <row r="702" ht="15">
      <c r="A702" s="14"/>
    </row>
    <row r="703" ht="15">
      <c r="A703" s="14"/>
    </row>
    <row r="704" ht="15">
      <c r="A704" s="14"/>
    </row>
    <row r="705" ht="15">
      <c r="A705" s="14"/>
    </row>
    <row r="706" ht="15">
      <c r="A706" s="14"/>
    </row>
    <row r="707" ht="15">
      <c r="A707" s="14"/>
    </row>
    <row r="708" ht="15">
      <c r="A708" s="14"/>
    </row>
    <row r="709" ht="15">
      <c r="A709" s="14"/>
    </row>
    <row r="710" ht="15">
      <c r="A710" s="14"/>
    </row>
    <row r="711" ht="15">
      <c r="A711" s="14"/>
    </row>
    <row r="712" ht="15">
      <c r="A712" s="14"/>
    </row>
    <row r="713" ht="15">
      <c r="A713" s="14"/>
    </row>
    <row r="714" ht="15">
      <c r="A714" s="14"/>
    </row>
    <row r="715" ht="15">
      <c r="A715" s="14"/>
    </row>
    <row r="716" ht="15">
      <c r="A716" s="14"/>
    </row>
    <row r="717" ht="15">
      <c r="A717" s="14"/>
    </row>
    <row r="718" ht="15">
      <c r="A718" s="14"/>
    </row>
    <row r="719" ht="15">
      <c r="A719" s="14"/>
    </row>
    <row r="720" ht="15">
      <c r="A720" s="14"/>
    </row>
    <row r="721" ht="15">
      <c r="A721" s="14"/>
    </row>
    <row r="722" ht="15">
      <c r="A722" s="14"/>
    </row>
    <row r="723" ht="15">
      <c r="A723" s="14"/>
    </row>
    <row r="724" ht="15">
      <c r="A724" s="14"/>
    </row>
    <row r="725" ht="15">
      <c r="A725" s="14"/>
    </row>
    <row r="726" ht="15">
      <c r="A726" s="14"/>
    </row>
    <row r="727" ht="15">
      <c r="A727" s="14"/>
    </row>
    <row r="728" ht="15">
      <c r="A728" s="14"/>
    </row>
    <row r="729" ht="15">
      <c r="A729" s="14"/>
    </row>
    <row r="730" ht="15">
      <c r="A730" s="14"/>
    </row>
    <row r="731" ht="15">
      <c r="A731" s="14"/>
    </row>
    <row r="732" ht="15">
      <c r="A732" s="14"/>
    </row>
    <row r="733" ht="15">
      <c r="A733" s="14"/>
    </row>
    <row r="734" ht="15">
      <c r="A734" s="14"/>
    </row>
    <row r="735" ht="15">
      <c r="A735" s="14"/>
    </row>
    <row r="736" ht="15">
      <c r="A736" s="14"/>
    </row>
    <row r="737" ht="15">
      <c r="A737" s="14"/>
    </row>
    <row r="738" ht="15">
      <c r="A738" s="14"/>
    </row>
    <row r="739" ht="15">
      <c r="A739" s="14"/>
    </row>
    <row r="740" ht="15">
      <c r="A740" s="14"/>
    </row>
    <row r="741" ht="15">
      <c r="A741" s="14"/>
    </row>
    <row r="742" ht="15">
      <c r="A742" s="14"/>
    </row>
    <row r="743" ht="15">
      <c r="A743" s="14"/>
    </row>
    <row r="744" ht="15">
      <c r="A744" s="14"/>
    </row>
    <row r="745" ht="15">
      <c r="A745" s="14"/>
    </row>
    <row r="746" ht="15">
      <c r="A746" s="14"/>
    </row>
    <row r="747" ht="15">
      <c r="A747" s="14"/>
    </row>
    <row r="748" ht="15">
      <c r="A748" s="14"/>
    </row>
    <row r="749" ht="15">
      <c r="A749" s="14"/>
    </row>
    <row r="750" ht="15">
      <c r="A750" s="14"/>
    </row>
    <row r="751" ht="15">
      <c r="A751" s="14"/>
    </row>
    <row r="752" ht="15">
      <c r="A752" s="14"/>
    </row>
    <row r="753" ht="15">
      <c r="A753" s="14"/>
    </row>
    <row r="754" ht="15">
      <c r="A754" s="14"/>
    </row>
    <row r="755" ht="15">
      <c r="A755" s="14"/>
    </row>
    <row r="756" ht="15">
      <c r="A756" s="14"/>
    </row>
    <row r="757" ht="15">
      <c r="A757" s="14"/>
    </row>
    <row r="758" ht="15">
      <c r="A758" s="14"/>
    </row>
    <row r="759" ht="15">
      <c r="A759" s="14"/>
    </row>
    <row r="760" ht="15">
      <c r="A760" s="14"/>
    </row>
    <row r="761" ht="15">
      <c r="A761" s="14"/>
    </row>
    <row r="762" ht="15">
      <c r="A762" s="14"/>
    </row>
    <row r="763" ht="15">
      <c r="A763" s="14"/>
    </row>
    <row r="764" ht="15">
      <c r="A764" s="14"/>
    </row>
    <row r="765" ht="15">
      <c r="A765" s="14"/>
    </row>
    <row r="766" ht="15">
      <c r="A766" s="14"/>
    </row>
    <row r="767" ht="15">
      <c r="A767" s="14"/>
    </row>
    <row r="768" ht="15">
      <c r="A768" s="14"/>
    </row>
    <row r="769" ht="15">
      <c r="A769" s="14"/>
    </row>
    <row r="770" ht="15">
      <c r="A770" s="14"/>
    </row>
    <row r="771" ht="15">
      <c r="A771" s="14"/>
    </row>
    <row r="772" ht="15">
      <c r="A772" s="14"/>
    </row>
    <row r="773" ht="15">
      <c r="A773" s="14"/>
    </row>
    <row r="774" ht="15">
      <c r="A774" s="14"/>
    </row>
    <row r="775" ht="15">
      <c r="A775" s="14"/>
    </row>
    <row r="776" ht="15">
      <c r="A776" s="14"/>
    </row>
    <row r="777" ht="15">
      <c r="A777" s="14"/>
    </row>
    <row r="778" ht="15">
      <c r="A778" s="14"/>
    </row>
    <row r="779" ht="15">
      <c r="A779" s="14"/>
    </row>
    <row r="780" ht="15">
      <c r="A780" s="14"/>
    </row>
    <row r="781" ht="15">
      <c r="A781" s="14"/>
    </row>
    <row r="782" ht="15">
      <c r="A782" s="14"/>
    </row>
    <row r="783" ht="15">
      <c r="A783" s="14"/>
    </row>
    <row r="784" ht="15">
      <c r="A784" s="14"/>
    </row>
    <row r="785" ht="15">
      <c r="A785" s="14"/>
    </row>
    <row r="786" ht="15">
      <c r="A786" s="14"/>
    </row>
    <row r="787" ht="15">
      <c r="A787" s="14"/>
    </row>
    <row r="788" ht="15">
      <c r="A788" s="14"/>
    </row>
    <row r="789" ht="15">
      <c r="A789" s="14"/>
    </row>
    <row r="790" ht="15">
      <c r="A790" s="14"/>
    </row>
    <row r="791" ht="15">
      <c r="A791" s="14"/>
    </row>
    <row r="792" ht="15">
      <c r="A792" s="14"/>
    </row>
    <row r="793" ht="15">
      <c r="A793" s="14"/>
    </row>
    <row r="794" ht="15">
      <c r="A794" s="14"/>
    </row>
    <row r="795" ht="15">
      <c r="A795" s="14"/>
    </row>
    <row r="796" ht="15">
      <c r="A796" s="14"/>
    </row>
    <row r="797" ht="15">
      <c r="A797" s="14"/>
    </row>
    <row r="798" ht="15">
      <c r="A798" s="14"/>
    </row>
    <row r="799" ht="15">
      <c r="A799" s="14"/>
    </row>
    <row r="800" ht="15">
      <c r="A800" s="14"/>
    </row>
    <row r="801" ht="15">
      <c r="A801" s="14"/>
    </row>
    <row r="802" ht="15">
      <c r="A802" s="14"/>
    </row>
    <row r="803" ht="15">
      <c r="A803" s="14"/>
    </row>
    <row r="804" ht="15">
      <c r="A804" s="14"/>
    </row>
    <row r="805" ht="15">
      <c r="A805" s="14"/>
    </row>
    <row r="806" ht="15">
      <c r="A806" s="14"/>
    </row>
    <row r="807" ht="15">
      <c r="A807" s="14"/>
    </row>
    <row r="808" ht="15">
      <c r="A808" s="14"/>
    </row>
    <row r="809" ht="15">
      <c r="A809" s="14"/>
    </row>
    <row r="810" ht="15">
      <c r="A810" s="14"/>
    </row>
    <row r="811" ht="15">
      <c r="A811" s="14"/>
    </row>
    <row r="812" ht="15">
      <c r="A812" s="14"/>
    </row>
    <row r="813" ht="15">
      <c r="A813" s="14"/>
    </row>
    <row r="814" ht="15">
      <c r="A814" s="14"/>
    </row>
    <row r="815" ht="15">
      <c r="A815" s="14"/>
    </row>
    <row r="816" ht="15">
      <c r="A816" s="14"/>
    </row>
    <row r="817" ht="15">
      <c r="A817" s="14"/>
    </row>
    <row r="818" ht="15">
      <c r="A818" s="14"/>
    </row>
    <row r="819" ht="15">
      <c r="A819" s="14"/>
    </row>
    <row r="820" ht="15">
      <c r="A820" s="14"/>
    </row>
    <row r="821" ht="15">
      <c r="A821" s="14"/>
    </row>
    <row r="822" ht="15">
      <c r="A822" s="14"/>
    </row>
    <row r="823" ht="15">
      <c r="A823" s="14"/>
    </row>
    <row r="824" ht="15">
      <c r="A824" s="14"/>
    </row>
    <row r="825" ht="15">
      <c r="A825" s="14"/>
    </row>
    <row r="826" ht="15">
      <c r="A826" s="14"/>
    </row>
    <row r="827" ht="15">
      <c r="A827" s="14"/>
    </row>
    <row r="828" ht="15">
      <c r="A828" s="14"/>
    </row>
    <row r="829" ht="15">
      <c r="A829" s="14"/>
    </row>
    <row r="830" ht="15">
      <c r="A830" s="14"/>
    </row>
    <row r="831" ht="15">
      <c r="A831" s="14"/>
    </row>
    <row r="832" ht="15">
      <c r="A832" s="14"/>
    </row>
    <row r="833" ht="15">
      <c r="A833" s="14"/>
    </row>
    <row r="834" ht="15">
      <c r="A834" s="14"/>
    </row>
    <row r="835" ht="15">
      <c r="A835" s="14"/>
    </row>
    <row r="836" ht="15">
      <c r="A836" s="14"/>
    </row>
    <row r="837" ht="15">
      <c r="A837" s="14"/>
    </row>
    <row r="838" ht="15">
      <c r="A838" s="14"/>
    </row>
    <row r="839" ht="15">
      <c r="A839" s="14"/>
    </row>
    <row r="840" ht="15">
      <c r="A840" s="14"/>
    </row>
    <row r="841" ht="15">
      <c r="A841" s="14"/>
    </row>
    <row r="842" ht="15">
      <c r="A842" s="14"/>
    </row>
    <row r="843" ht="15">
      <c r="A843" s="14"/>
    </row>
    <row r="844" ht="15">
      <c r="A844" s="14"/>
    </row>
    <row r="845" ht="15">
      <c r="A845" s="14"/>
    </row>
    <row r="846" ht="15">
      <c r="A846" s="14"/>
    </row>
    <row r="847" ht="15">
      <c r="A847" s="14"/>
    </row>
    <row r="848" ht="15">
      <c r="A848" s="14"/>
    </row>
    <row r="849" ht="15">
      <c r="A849" s="14"/>
    </row>
    <row r="850" ht="15">
      <c r="A850" s="14"/>
    </row>
    <row r="851" ht="15">
      <c r="A851" s="14"/>
    </row>
    <row r="852" ht="15">
      <c r="A852" s="14"/>
    </row>
    <row r="853" ht="15">
      <c r="A853" s="14"/>
    </row>
    <row r="854" ht="15">
      <c r="A854" s="14"/>
    </row>
    <row r="855" ht="15">
      <c r="A855" s="14"/>
    </row>
    <row r="856" ht="15">
      <c r="A856" s="14"/>
    </row>
    <row r="857" ht="15">
      <c r="A857" s="14"/>
    </row>
    <row r="858" ht="15">
      <c r="A858" s="14"/>
    </row>
    <row r="859" ht="15">
      <c r="A859" s="14"/>
    </row>
    <row r="860" ht="15">
      <c r="A860" s="14"/>
    </row>
    <row r="861" ht="15">
      <c r="A861" s="14"/>
    </row>
    <row r="862" ht="15">
      <c r="A862" s="14"/>
    </row>
    <row r="863" ht="15">
      <c r="A863" s="14"/>
    </row>
    <row r="864" ht="15">
      <c r="A864" s="14"/>
    </row>
    <row r="865" ht="15">
      <c r="A865" s="14"/>
    </row>
    <row r="866" ht="15">
      <c r="A866" s="14"/>
    </row>
    <row r="867" ht="15">
      <c r="A867" s="14"/>
    </row>
    <row r="868" ht="15">
      <c r="A868" s="14"/>
    </row>
    <row r="869" ht="15">
      <c r="A869" s="14"/>
    </row>
    <row r="870" ht="15">
      <c r="A870" s="14"/>
    </row>
    <row r="871" ht="15">
      <c r="A871" s="14"/>
    </row>
    <row r="872" ht="15">
      <c r="A872" s="14"/>
    </row>
    <row r="873" ht="15">
      <c r="A873" s="14"/>
    </row>
    <row r="874" ht="15">
      <c r="A874" s="14"/>
    </row>
    <row r="875" ht="15">
      <c r="A875" s="14"/>
    </row>
    <row r="876" ht="15">
      <c r="A876" s="14"/>
    </row>
    <row r="877" ht="15">
      <c r="A877" s="14"/>
    </row>
    <row r="878" ht="15">
      <c r="A878" s="14"/>
    </row>
    <row r="879" ht="15">
      <c r="A879" s="14"/>
    </row>
    <row r="880" ht="15">
      <c r="A880" s="14"/>
    </row>
    <row r="881" ht="15">
      <c r="A881" s="14"/>
    </row>
    <row r="882" ht="15">
      <c r="A882" s="14"/>
    </row>
    <row r="883" ht="15">
      <c r="A883" s="14"/>
    </row>
    <row r="884" ht="15">
      <c r="A884" s="14"/>
    </row>
    <row r="885" ht="15">
      <c r="A885" s="14"/>
    </row>
    <row r="886" ht="15">
      <c r="A886" s="14"/>
    </row>
    <row r="887" ht="15">
      <c r="A887" s="14"/>
    </row>
    <row r="888" ht="15">
      <c r="A888" s="14"/>
    </row>
    <row r="889" ht="15">
      <c r="A889" s="14"/>
    </row>
    <row r="890" ht="15">
      <c r="A890" s="14"/>
    </row>
    <row r="891" ht="15">
      <c r="A891" s="14"/>
    </row>
    <row r="892" ht="15">
      <c r="A892" s="14"/>
    </row>
    <row r="893" ht="15">
      <c r="A893" s="14"/>
    </row>
    <row r="894" ht="15">
      <c r="A894" s="14"/>
    </row>
    <row r="895" ht="15">
      <c r="A895" s="14"/>
    </row>
    <row r="896" ht="15">
      <c r="A896" s="14"/>
    </row>
    <row r="897" ht="15">
      <c r="A897" s="14"/>
    </row>
    <row r="898" ht="15">
      <c r="A898" s="14"/>
    </row>
    <row r="899" ht="15">
      <c r="A899" s="14"/>
    </row>
    <row r="900" ht="15">
      <c r="A900" s="14"/>
    </row>
    <row r="901" ht="15">
      <c r="A901" s="14"/>
    </row>
    <row r="902" ht="15">
      <c r="A902" s="14"/>
    </row>
    <row r="903" ht="15">
      <c r="A903" s="14"/>
    </row>
    <row r="904" ht="15">
      <c r="A904" s="14"/>
    </row>
    <row r="905" ht="15">
      <c r="A905" s="14"/>
    </row>
    <row r="906" ht="15">
      <c r="A906" s="14"/>
    </row>
    <row r="907" ht="15">
      <c r="A907" s="14"/>
    </row>
    <row r="908" ht="15">
      <c r="A908" s="14"/>
    </row>
    <row r="909" ht="15">
      <c r="A909" s="14"/>
    </row>
    <row r="910" ht="15">
      <c r="A910" s="14"/>
    </row>
    <row r="911" ht="15">
      <c r="A911" s="14"/>
    </row>
    <row r="912" ht="15">
      <c r="A912" s="14"/>
    </row>
    <row r="913" ht="15">
      <c r="A913" s="14"/>
    </row>
    <row r="914" ht="15">
      <c r="A914" s="14"/>
    </row>
    <row r="915" ht="15">
      <c r="A915" s="14"/>
    </row>
    <row r="916" ht="15">
      <c r="A916" s="14"/>
    </row>
    <row r="917" ht="15">
      <c r="A917" s="14"/>
    </row>
    <row r="918" ht="15">
      <c r="A918" s="14"/>
    </row>
    <row r="919" ht="15">
      <c r="A919" s="14"/>
    </row>
    <row r="920" ht="15">
      <c r="A920" s="14"/>
    </row>
    <row r="921" ht="15">
      <c r="A921" s="14"/>
    </row>
    <row r="922" ht="15">
      <c r="A922" s="14"/>
    </row>
    <row r="923" ht="15">
      <c r="A923" s="14"/>
    </row>
    <row r="924" ht="15">
      <c r="A924" s="14"/>
    </row>
    <row r="925" ht="15">
      <c r="A925" s="14"/>
    </row>
    <row r="926" ht="15">
      <c r="A926" s="14"/>
    </row>
    <row r="927" ht="15">
      <c r="A927" s="14"/>
    </row>
    <row r="928" ht="15">
      <c r="A928" s="14"/>
    </row>
    <row r="929" ht="15">
      <c r="A929" s="14"/>
    </row>
    <row r="930" ht="15">
      <c r="A930" s="14"/>
    </row>
    <row r="931" ht="15">
      <c r="A931" s="14"/>
    </row>
    <row r="932" ht="15">
      <c r="A932" s="14"/>
    </row>
    <row r="933" ht="15">
      <c r="A933" s="14"/>
    </row>
    <row r="934" ht="15">
      <c r="A934" s="14"/>
    </row>
    <row r="935" ht="15">
      <c r="A935" s="14"/>
    </row>
    <row r="936" ht="15">
      <c r="A936" s="14"/>
    </row>
    <row r="937" ht="15">
      <c r="A937" s="14"/>
    </row>
    <row r="938" ht="15">
      <c r="A938" s="14"/>
    </row>
    <row r="939" ht="15">
      <c r="A939" s="14"/>
    </row>
    <row r="940" ht="15">
      <c r="A940" s="14"/>
    </row>
    <row r="941" ht="15">
      <c r="A941" s="14"/>
    </row>
    <row r="942" ht="15">
      <c r="A942" s="14"/>
    </row>
    <row r="943" ht="15">
      <c r="A943" s="14"/>
    </row>
    <row r="944" ht="15">
      <c r="A944" s="14"/>
    </row>
    <row r="945" ht="15">
      <c r="A945" s="14"/>
    </row>
    <row r="946" ht="15">
      <c r="A946" s="14"/>
    </row>
    <row r="947" ht="15">
      <c r="A947" s="14"/>
    </row>
    <row r="948" ht="15">
      <c r="A948" s="14"/>
    </row>
    <row r="949" ht="15">
      <c r="A949" s="14"/>
    </row>
    <row r="950" ht="15">
      <c r="A950" s="14"/>
    </row>
    <row r="951" ht="15">
      <c r="A951" s="14"/>
    </row>
    <row r="952" ht="15">
      <c r="A952" s="14"/>
    </row>
    <row r="953" ht="15">
      <c r="A953" s="14"/>
    </row>
    <row r="954" ht="15">
      <c r="A954" s="14"/>
    </row>
    <row r="955" ht="15">
      <c r="A955" s="14"/>
    </row>
    <row r="956" ht="15">
      <c r="A956" s="14"/>
    </row>
    <row r="957" ht="15">
      <c r="A957" s="14"/>
    </row>
    <row r="958" ht="15">
      <c r="A958" s="14"/>
    </row>
    <row r="959" ht="15">
      <c r="A959" s="14"/>
    </row>
    <row r="960" ht="15">
      <c r="A960" s="14"/>
    </row>
    <row r="961" ht="15">
      <c r="A961" s="14"/>
    </row>
    <row r="962" ht="15">
      <c r="A962" s="14"/>
    </row>
    <row r="963" ht="15">
      <c r="A963" s="14"/>
    </row>
    <row r="964" ht="15">
      <c r="A964" s="14"/>
    </row>
    <row r="965" ht="15">
      <c r="A965" s="14"/>
    </row>
    <row r="966" ht="15">
      <c r="A966" s="14"/>
    </row>
    <row r="967" ht="15">
      <c r="A967" s="14"/>
    </row>
    <row r="968" ht="15">
      <c r="A968" s="14"/>
    </row>
    <row r="969" ht="15">
      <c r="A969" s="14"/>
    </row>
    <row r="970" ht="15">
      <c r="A970" s="14"/>
    </row>
    <row r="971" ht="15">
      <c r="A971" s="14"/>
    </row>
    <row r="972" ht="15">
      <c r="A972" s="14"/>
    </row>
    <row r="973" ht="15">
      <c r="A973" s="14"/>
    </row>
    <row r="974" ht="15">
      <c r="A974" s="14"/>
    </row>
    <row r="975" ht="15">
      <c r="A975" s="14"/>
    </row>
    <row r="976" ht="15">
      <c r="A976" s="14"/>
    </row>
    <row r="977" ht="15">
      <c r="A977" s="14"/>
    </row>
    <row r="978" ht="15">
      <c r="A978" s="14"/>
    </row>
    <row r="979" ht="15">
      <c r="A979" s="14"/>
    </row>
    <row r="980" ht="15">
      <c r="A980" s="14"/>
    </row>
    <row r="981" ht="15">
      <c r="A981" s="14"/>
    </row>
    <row r="982" ht="15">
      <c r="A982" s="14"/>
    </row>
    <row r="983" ht="15">
      <c r="A983" s="14"/>
    </row>
    <row r="984" ht="15">
      <c r="A984" s="14"/>
    </row>
    <row r="985" ht="15">
      <c r="A985" s="14"/>
    </row>
    <row r="986" ht="15">
      <c r="A986" s="14"/>
    </row>
    <row r="987" ht="15">
      <c r="A987" s="14"/>
    </row>
    <row r="988" ht="15">
      <c r="A988" s="14"/>
    </row>
    <row r="989" ht="15">
      <c r="A989" s="14"/>
    </row>
    <row r="990" ht="15">
      <c r="A990" s="14"/>
    </row>
    <row r="991" ht="15">
      <c r="A991" s="14"/>
    </row>
    <row r="992" ht="15">
      <c r="A992" s="14"/>
    </row>
    <row r="993" ht="15">
      <c r="A993" s="14"/>
    </row>
    <row r="994" ht="15">
      <c r="A994" s="14"/>
    </row>
    <row r="995" ht="15">
      <c r="A995" s="14"/>
    </row>
    <row r="996" ht="15">
      <c r="A996" s="14"/>
    </row>
    <row r="997" ht="15">
      <c r="A997" s="14"/>
    </row>
    <row r="998" ht="15">
      <c r="A998" s="14"/>
    </row>
    <row r="999" ht="15">
      <c r="A999" s="14"/>
    </row>
    <row r="1000" ht="15">
      <c r="A1000" s="14"/>
    </row>
    <row r="1001" ht="15">
      <c r="A1001" s="14"/>
    </row>
    <row r="1002" ht="15">
      <c r="A1002" s="14"/>
    </row>
    <row r="1003" ht="15">
      <c r="A1003" s="14"/>
    </row>
    <row r="1004" ht="15">
      <c r="A1004" s="14"/>
    </row>
    <row r="1005" ht="15">
      <c r="A1005" s="14"/>
    </row>
    <row r="1006" ht="15">
      <c r="A1006" s="14"/>
    </row>
    <row r="1007" ht="15">
      <c r="A1007" s="14"/>
    </row>
    <row r="1008" ht="15">
      <c r="A1008" s="14"/>
    </row>
    <row r="1009" ht="15">
      <c r="A1009" s="14"/>
    </row>
    <row r="1010" ht="15">
      <c r="A1010" s="14"/>
    </row>
    <row r="1011" ht="15">
      <c r="A1011" s="14"/>
    </row>
    <row r="1012" ht="15">
      <c r="A1012" s="14"/>
    </row>
    <row r="1013" ht="15">
      <c r="A1013" s="14"/>
    </row>
    <row r="1014" ht="15">
      <c r="A1014" s="14"/>
    </row>
    <row r="1015" ht="15">
      <c r="A1015" s="14"/>
    </row>
    <row r="1016" ht="15">
      <c r="A1016" s="14"/>
    </row>
    <row r="1017" ht="15">
      <c r="A1017" s="14"/>
    </row>
    <row r="1018" ht="15">
      <c r="A1018" s="14"/>
    </row>
    <row r="1019" ht="15">
      <c r="A1019" s="14"/>
    </row>
    <row r="1020" ht="15">
      <c r="A1020" s="14"/>
    </row>
    <row r="1021" ht="15">
      <c r="A1021" s="14"/>
    </row>
    <row r="1022" ht="15">
      <c r="A1022" s="14"/>
    </row>
    <row r="1023" ht="15">
      <c r="A1023" s="14"/>
    </row>
    <row r="1024" ht="15">
      <c r="A1024" s="14"/>
    </row>
    <row r="1025" ht="15">
      <c r="A1025" s="14"/>
    </row>
    <row r="1026" ht="15">
      <c r="A1026" s="14"/>
    </row>
    <row r="1027" ht="15">
      <c r="A1027" s="14"/>
    </row>
    <row r="1028" ht="15">
      <c r="A1028" s="14"/>
    </row>
    <row r="1029" ht="15">
      <c r="A1029" s="14"/>
    </row>
    <row r="1030" ht="15">
      <c r="A1030" s="14"/>
    </row>
    <row r="1031" ht="15">
      <c r="A1031" s="14"/>
    </row>
    <row r="1032" ht="15">
      <c r="A1032" s="14"/>
    </row>
    <row r="1033" ht="15">
      <c r="A1033" s="14"/>
    </row>
    <row r="1034" ht="15">
      <c r="A1034" s="14"/>
    </row>
    <row r="1035" ht="15">
      <c r="A1035" s="14"/>
    </row>
    <row r="1036" ht="15">
      <c r="A1036" s="14"/>
    </row>
    <row r="1037" ht="15">
      <c r="A1037" s="14"/>
    </row>
    <row r="1038" ht="15">
      <c r="A1038" s="14"/>
    </row>
    <row r="1039" ht="15">
      <c r="A1039" s="14"/>
    </row>
    <row r="1040" ht="15">
      <c r="A1040" s="14"/>
    </row>
    <row r="1041" ht="15">
      <c r="A1041" s="14"/>
    </row>
    <row r="1042" ht="15">
      <c r="A1042" s="14"/>
    </row>
    <row r="1043" ht="15">
      <c r="A1043" s="14"/>
    </row>
    <row r="1044" ht="15">
      <c r="A1044" s="14"/>
    </row>
    <row r="1045" ht="15">
      <c r="A1045" s="14"/>
    </row>
    <row r="1046" ht="15">
      <c r="A1046" s="14"/>
    </row>
    <row r="1047" ht="15">
      <c r="A1047" s="14"/>
    </row>
    <row r="1048" ht="15">
      <c r="A1048" s="14"/>
    </row>
    <row r="1049" ht="15">
      <c r="A1049" s="14"/>
    </row>
    <row r="1050" ht="15">
      <c r="A1050" s="14"/>
    </row>
    <row r="1051" ht="15">
      <c r="A1051" s="14"/>
    </row>
    <row r="1052" ht="15">
      <c r="A1052" s="14"/>
    </row>
    <row r="1053" ht="15">
      <c r="A1053" s="14"/>
    </row>
    <row r="1054" ht="15">
      <c r="A1054" s="14"/>
    </row>
    <row r="1055" ht="15">
      <c r="A1055" s="14"/>
    </row>
    <row r="1056" ht="15">
      <c r="A1056" s="14"/>
    </row>
    <row r="1057" ht="15">
      <c r="A1057" s="14"/>
    </row>
    <row r="1058" ht="15">
      <c r="A1058" s="14"/>
    </row>
    <row r="1059" ht="15">
      <c r="A1059" s="14"/>
    </row>
    <row r="1060" ht="15">
      <c r="A1060" s="14"/>
    </row>
    <row r="1061" ht="15">
      <c r="A1061" s="14"/>
    </row>
    <row r="1062" ht="15">
      <c r="A1062" s="14"/>
    </row>
    <row r="1063" ht="15">
      <c r="A1063" s="14"/>
    </row>
    <row r="1064" ht="15">
      <c r="A1064" s="14"/>
    </row>
    <row r="1065" ht="15">
      <c r="A1065" s="14"/>
    </row>
    <row r="1066" ht="15">
      <c r="A1066" s="14"/>
    </row>
    <row r="1067" ht="15">
      <c r="A1067" s="14"/>
    </row>
    <row r="1068" ht="15">
      <c r="A1068" s="14"/>
    </row>
    <row r="1069" ht="15">
      <c r="A1069" s="14"/>
    </row>
    <row r="1070" ht="15">
      <c r="A1070" s="14"/>
    </row>
    <row r="1071" ht="15">
      <c r="A1071" s="14"/>
    </row>
    <row r="1072" ht="15">
      <c r="A1072" s="14"/>
    </row>
    <row r="1073" ht="15">
      <c r="A1073" s="14"/>
    </row>
    <row r="1074" ht="15">
      <c r="A1074" s="14"/>
    </row>
    <row r="1075" ht="15">
      <c r="A1075" s="14"/>
    </row>
    <row r="1076" ht="15">
      <c r="A1076" s="14"/>
    </row>
    <row r="1077" ht="15">
      <c r="A1077" s="14"/>
    </row>
    <row r="1078" ht="15">
      <c r="A1078" s="14"/>
    </row>
    <row r="1079" ht="15">
      <c r="A1079" s="14"/>
    </row>
    <row r="1080" ht="15">
      <c r="A1080" s="14"/>
    </row>
    <row r="1081" ht="15">
      <c r="A1081" s="14"/>
    </row>
    <row r="1082" ht="15">
      <c r="A1082" s="14"/>
    </row>
    <row r="1083" ht="15">
      <c r="A1083" s="14"/>
    </row>
    <row r="1084" ht="15">
      <c r="A1084" s="14"/>
    </row>
    <row r="1085" ht="15">
      <c r="A1085" s="14"/>
    </row>
    <row r="1086" ht="15">
      <c r="A1086" s="14"/>
    </row>
    <row r="1087" ht="15">
      <c r="A1087" s="14"/>
    </row>
    <row r="1088" ht="15">
      <c r="A1088" s="14"/>
    </row>
    <row r="1089" ht="15">
      <c r="A1089" s="14"/>
    </row>
    <row r="1090" ht="15">
      <c r="A1090" s="14"/>
    </row>
    <row r="1091" ht="15">
      <c r="A1091" s="14"/>
    </row>
    <row r="1092" ht="15">
      <c r="A1092" s="14"/>
    </row>
    <row r="1093" ht="15">
      <c r="A1093" s="14"/>
    </row>
    <row r="1094" ht="15">
      <c r="A1094" s="14"/>
    </row>
    <row r="1095" ht="15">
      <c r="A1095" s="14"/>
    </row>
    <row r="1096" ht="15">
      <c r="A1096" s="14"/>
    </row>
    <row r="1097" ht="15">
      <c r="A1097" s="14"/>
    </row>
    <row r="1098" ht="15">
      <c r="A1098" s="14"/>
    </row>
    <row r="1099" ht="15">
      <c r="A1099" s="14"/>
    </row>
    <row r="1100" ht="15">
      <c r="A1100" s="14"/>
    </row>
    <row r="1101" ht="15">
      <c r="A1101" s="14"/>
    </row>
    <row r="1102" ht="15">
      <c r="A1102" s="14"/>
    </row>
    <row r="1103" ht="15">
      <c r="A1103" s="14"/>
    </row>
    <row r="1104" ht="15">
      <c r="A1104" s="14"/>
    </row>
    <row r="1105" ht="15">
      <c r="A1105" s="14"/>
    </row>
    <row r="1106" ht="15">
      <c r="A1106" s="14"/>
    </row>
    <row r="1107" ht="15">
      <c r="A1107" s="14"/>
    </row>
    <row r="1108" ht="15">
      <c r="A1108" s="14"/>
    </row>
    <row r="1109" ht="15">
      <c r="A1109" s="14"/>
    </row>
    <row r="1110" ht="15">
      <c r="A1110" s="14"/>
    </row>
    <row r="1111" ht="15">
      <c r="A1111" s="14"/>
    </row>
    <row r="1112" ht="15">
      <c r="A1112" s="14"/>
    </row>
    <row r="1113" ht="15">
      <c r="A1113" s="14"/>
    </row>
    <row r="1114" ht="15">
      <c r="A1114" s="14"/>
    </row>
    <row r="1115" ht="15">
      <c r="A1115" s="14"/>
    </row>
    <row r="1116" ht="15">
      <c r="A1116" s="14"/>
    </row>
    <row r="1117" ht="15">
      <c r="A1117" s="14"/>
    </row>
    <row r="1118" ht="15">
      <c r="A1118" s="14"/>
    </row>
    <row r="1119" ht="15">
      <c r="A1119" s="14"/>
    </row>
    <row r="1120" ht="15">
      <c r="A1120" s="14"/>
    </row>
    <row r="1121" ht="15">
      <c r="A1121" s="14"/>
    </row>
    <row r="1122" ht="15">
      <c r="A1122" s="14"/>
    </row>
    <row r="1123" ht="15">
      <c r="A1123" s="14"/>
    </row>
    <row r="1124" ht="15">
      <c r="A1124" s="14"/>
    </row>
    <row r="1125" ht="15">
      <c r="A1125" s="14"/>
    </row>
    <row r="1126" ht="15">
      <c r="A1126" s="14"/>
    </row>
    <row r="1127" ht="15">
      <c r="A1127" s="14"/>
    </row>
    <row r="1128" ht="15">
      <c r="A1128" s="14"/>
    </row>
    <row r="1129" ht="15">
      <c r="A1129" s="14"/>
    </row>
    <row r="1130" ht="15">
      <c r="A1130" s="14"/>
    </row>
    <row r="1131" ht="15">
      <c r="A1131" s="14"/>
    </row>
    <row r="1132" ht="15">
      <c r="A1132" s="14"/>
    </row>
    <row r="1133" ht="15">
      <c r="A1133" s="14"/>
    </row>
    <row r="1134" ht="15">
      <c r="A1134" s="14"/>
    </row>
    <row r="1135" ht="15">
      <c r="A1135" s="14"/>
    </row>
    <row r="1136" ht="15">
      <c r="A1136" s="14"/>
    </row>
    <row r="1137" ht="15">
      <c r="A1137" s="14"/>
    </row>
    <row r="1138" ht="15">
      <c r="A1138" s="14"/>
    </row>
    <row r="1139" ht="15">
      <c r="A1139" s="14"/>
    </row>
    <row r="1140" ht="15">
      <c r="A1140" s="14"/>
    </row>
    <row r="1141" ht="15">
      <c r="A1141" s="14"/>
    </row>
    <row r="1142" ht="15">
      <c r="A1142" s="14"/>
    </row>
    <row r="1143" ht="15">
      <c r="A1143" s="14"/>
    </row>
    <row r="1144" ht="15">
      <c r="A1144" s="14"/>
    </row>
    <row r="1145" ht="15">
      <c r="A1145" s="14"/>
    </row>
    <row r="1146" ht="15">
      <c r="A1146" s="14"/>
    </row>
    <row r="1147" ht="15">
      <c r="A1147" s="14"/>
    </row>
    <row r="1148" ht="15">
      <c r="A1148" s="14"/>
    </row>
    <row r="1149" ht="15">
      <c r="A1149" s="14"/>
    </row>
    <row r="1150" ht="15">
      <c r="A1150" s="14"/>
    </row>
    <row r="1151" ht="15">
      <c r="A1151" s="14"/>
    </row>
    <row r="1152" ht="15">
      <c r="A1152" s="14"/>
    </row>
    <row r="1153" ht="15">
      <c r="A1153" s="14"/>
    </row>
    <row r="1154" ht="15">
      <c r="A1154" s="14"/>
    </row>
    <row r="1155" ht="15">
      <c r="A1155" s="14"/>
    </row>
    <row r="1156" ht="15">
      <c r="A1156" s="14"/>
    </row>
    <row r="1157" ht="15">
      <c r="A1157" s="14"/>
    </row>
    <row r="1158" ht="15">
      <c r="A1158" s="14"/>
    </row>
    <row r="1159" ht="15">
      <c r="A1159" s="14"/>
    </row>
    <row r="1160" ht="15">
      <c r="A1160" s="14"/>
    </row>
    <row r="1161" ht="15">
      <c r="A1161" s="14"/>
    </row>
    <row r="1162" ht="15">
      <c r="A1162" s="14"/>
    </row>
    <row r="1163" ht="15">
      <c r="A1163" s="14"/>
    </row>
    <row r="1164" ht="15">
      <c r="A1164" s="14"/>
    </row>
    <row r="1165" ht="15">
      <c r="A1165" s="14"/>
    </row>
    <row r="1166" ht="15">
      <c r="A1166" s="14"/>
    </row>
    <row r="1167" ht="15">
      <c r="A1167" s="14"/>
    </row>
    <row r="1168" ht="15">
      <c r="A1168" s="14"/>
    </row>
    <row r="1169" ht="15">
      <c r="A1169" s="14"/>
    </row>
    <row r="1170" ht="15">
      <c r="A1170" s="14"/>
    </row>
    <row r="1171" ht="15">
      <c r="A1171" s="14"/>
    </row>
    <row r="1172" ht="15">
      <c r="A1172" s="14"/>
    </row>
    <row r="1173" ht="15">
      <c r="A1173" s="14"/>
    </row>
    <row r="1174" ht="15">
      <c r="A1174" s="14"/>
    </row>
    <row r="1175" ht="15">
      <c r="A1175" s="14"/>
    </row>
    <row r="1176" ht="15">
      <c r="A1176" s="14"/>
    </row>
    <row r="1177" ht="15">
      <c r="A1177" s="14"/>
    </row>
    <row r="1178" ht="15">
      <c r="A1178" s="14"/>
    </row>
    <row r="1179" ht="15">
      <c r="A1179" s="14"/>
    </row>
    <row r="1180" ht="15">
      <c r="A1180" s="14"/>
    </row>
    <row r="1181" ht="15">
      <c r="A1181" s="14"/>
    </row>
    <row r="1182" ht="15">
      <c r="A1182" s="14"/>
    </row>
    <row r="1183" ht="15">
      <c r="A1183" s="14"/>
    </row>
    <row r="1184" ht="15">
      <c r="A1184" s="14"/>
    </row>
    <row r="1185" ht="15">
      <c r="A1185" s="14"/>
    </row>
    <row r="1186" ht="15">
      <c r="A1186" s="14"/>
    </row>
    <row r="1187" ht="15">
      <c r="A1187" s="14"/>
    </row>
    <row r="1188" ht="15">
      <c r="A1188" s="14"/>
    </row>
    <row r="1189" ht="15">
      <c r="A1189" s="14"/>
    </row>
    <row r="1190" ht="15">
      <c r="A1190" s="14"/>
    </row>
    <row r="1191" ht="15">
      <c r="A1191" s="14"/>
    </row>
    <row r="1192" ht="15">
      <c r="A1192" s="14"/>
    </row>
    <row r="1193" ht="15">
      <c r="A1193" s="14"/>
    </row>
    <row r="1194" ht="15">
      <c r="A1194" s="14"/>
    </row>
    <row r="1195" ht="15">
      <c r="A1195" s="14"/>
    </row>
    <row r="1196" ht="15">
      <c r="A1196" s="14"/>
    </row>
    <row r="1197" ht="15">
      <c r="A1197" s="14"/>
    </row>
    <row r="1198" ht="15">
      <c r="A1198" s="14"/>
    </row>
    <row r="1199" ht="15">
      <c r="A1199" s="14"/>
    </row>
    <row r="1200" ht="15">
      <c r="A1200" s="14"/>
    </row>
    <row r="1201" ht="15">
      <c r="A1201" s="14"/>
    </row>
    <row r="1202" ht="15">
      <c r="A1202" s="14"/>
    </row>
    <row r="1203" ht="15">
      <c r="A1203" s="14"/>
    </row>
    <row r="1204" ht="15">
      <c r="A1204" s="14"/>
    </row>
    <row r="1205" ht="15">
      <c r="A1205" s="14"/>
    </row>
    <row r="1206" ht="15">
      <c r="A1206" s="14"/>
    </row>
    <row r="1207" ht="15">
      <c r="A1207" s="14"/>
    </row>
    <row r="1208" ht="15">
      <c r="A1208" s="14"/>
    </row>
    <row r="1209" ht="15">
      <c r="A1209" s="14"/>
    </row>
    <row r="1210" ht="15">
      <c r="A1210" s="14"/>
    </row>
    <row r="1211" ht="15">
      <c r="A1211" s="14"/>
    </row>
    <row r="1212" ht="15">
      <c r="A1212" s="14"/>
    </row>
    <row r="1213" ht="15">
      <c r="A1213" s="14"/>
    </row>
    <row r="1214" ht="15">
      <c r="A1214" s="14"/>
    </row>
    <row r="1215" ht="15">
      <c r="A1215" s="14"/>
    </row>
    <row r="1216" ht="15">
      <c r="A1216" s="14"/>
    </row>
    <row r="1217" ht="15">
      <c r="A1217" s="14"/>
    </row>
    <row r="1218" ht="15">
      <c r="A1218" s="14"/>
    </row>
    <row r="1219" ht="15">
      <c r="A1219" s="14"/>
    </row>
    <row r="1220" ht="15">
      <c r="A1220" s="14"/>
    </row>
    <row r="1221" ht="15">
      <c r="A1221" s="14"/>
    </row>
    <row r="1222" ht="15">
      <c r="A1222" s="14"/>
    </row>
    <row r="1223" ht="15">
      <c r="A1223" s="14"/>
    </row>
    <row r="1224" ht="15">
      <c r="A1224" s="14"/>
    </row>
    <row r="1225" ht="15">
      <c r="A1225" s="14"/>
    </row>
    <row r="1226" ht="15">
      <c r="A1226" s="14"/>
    </row>
    <row r="1227" ht="15">
      <c r="A1227" s="14"/>
    </row>
    <row r="1228" ht="15">
      <c r="A1228" s="14"/>
    </row>
    <row r="1229" ht="15">
      <c r="A1229" s="14"/>
    </row>
    <row r="1230" ht="15">
      <c r="A1230" s="14"/>
    </row>
    <row r="1231" ht="15">
      <c r="A1231" s="14"/>
    </row>
    <row r="1232" ht="15">
      <c r="A1232" s="14"/>
    </row>
    <row r="1233" ht="15">
      <c r="A1233" s="14"/>
    </row>
    <row r="1234" ht="15">
      <c r="A1234" s="14"/>
    </row>
    <row r="1235" ht="15">
      <c r="A1235" s="14"/>
    </row>
    <row r="1236" ht="15">
      <c r="A1236" s="14"/>
    </row>
    <row r="1237" ht="15">
      <c r="A1237" s="14"/>
    </row>
    <row r="1238" ht="15">
      <c r="A1238" s="14"/>
    </row>
    <row r="1239" ht="15">
      <c r="A1239" s="14"/>
    </row>
    <row r="1240" ht="15">
      <c r="A1240" s="14"/>
    </row>
    <row r="1241" ht="15">
      <c r="A1241" s="14"/>
    </row>
    <row r="1242" ht="15">
      <c r="A1242" s="14"/>
    </row>
    <row r="1243" ht="15">
      <c r="A1243" s="14"/>
    </row>
    <row r="1244" ht="15">
      <c r="A1244" s="14"/>
    </row>
    <row r="1245" ht="15">
      <c r="A1245" s="14"/>
    </row>
    <row r="1246" ht="15">
      <c r="A1246" s="14"/>
    </row>
    <row r="1247" ht="15">
      <c r="A1247" s="14"/>
    </row>
    <row r="1248" ht="15">
      <c r="A1248" s="14"/>
    </row>
    <row r="1249" ht="15">
      <c r="A1249" s="14"/>
    </row>
    <row r="1250" ht="15">
      <c r="A1250" s="14"/>
    </row>
    <row r="1251" ht="15">
      <c r="A1251" s="14"/>
    </row>
    <row r="1252" ht="15">
      <c r="A1252" s="14"/>
    </row>
    <row r="1253" ht="15">
      <c r="A1253" s="14"/>
    </row>
    <row r="1254" ht="15">
      <c r="A1254" s="14"/>
    </row>
    <row r="1255" ht="15">
      <c r="A1255" s="14"/>
    </row>
    <row r="1256" ht="15">
      <c r="A1256" s="14"/>
    </row>
    <row r="1257" ht="15">
      <c r="A1257" s="14"/>
    </row>
    <row r="1258" ht="15">
      <c r="A1258" s="14"/>
    </row>
    <row r="1259" ht="15">
      <c r="A1259" s="14"/>
    </row>
    <row r="1260" ht="15">
      <c r="A1260" s="14"/>
    </row>
    <row r="1261" ht="15">
      <c r="A1261" s="14"/>
    </row>
    <row r="1262" ht="15">
      <c r="A1262" s="14"/>
    </row>
    <row r="1263" ht="15">
      <c r="A1263" s="14"/>
    </row>
    <row r="1264" ht="15">
      <c r="A1264" s="14"/>
    </row>
    <row r="1265" ht="15">
      <c r="A1265" s="14"/>
    </row>
    <row r="1266" ht="15">
      <c r="A1266" s="14"/>
    </row>
    <row r="1267" ht="15">
      <c r="A1267" s="14"/>
    </row>
    <row r="1268" ht="15">
      <c r="A1268" s="14"/>
    </row>
    <row r="1269" ht="15">
      <c r="A1269" s="14"/>
    </row>
    <row r="1270" ht="15">
      <c r="A1270" s="14"/>
    </row>
    <row r="1271" ht="15">
      <c r="A1271" s="14"/>
    </row>
    <row r="1272" ht="15">
      <c r="A1272" s="14"/>
    </row>
    <row r="1273" ht="15">
      <c r="A1273" s="14"/>
    </row>
    <row r="1274" ht="15">
      <c r="A1274" s="14"/>
    </row>
    <row r="1275" ht="15">
      <c r="A1275" s="14"/>
    </row>
    <row r="1276" ht="15">
      <c r="A1276" s="14"/>
    </row>
    <row r="1277" ht="15">
      <c r="A1277" s="14"/>
    </row>
    <row r="1278" ht="15">
      <c r="A1278" s="14"/>
    </row>
    <row r="1279" ht="15">
      <c r="A1279" s="14"/>
    </row>
    <row r="1280" ht="15">
      <c r="A1280" s="14"/>
    </row>
    <row r="1281" ht="15">
      <c r="A1281" s="14"/>
    </row>
    <row r="1282" ht="15">
      <c r="A1282" s="14"/>
    </row>
    <row r="1283" ht="15">
      <c r="A1283" s="14"/>
    </row>
    <row r="1284" ht="15">
      <c r="A1284" s="14"/>
    </row>
    <row r="1285" ht="15">
      <c r="A1285" s="14"/>
    </row>
    <row r="1286" ht="15">
      <c r="A1286" s="14"/>
    </row>
    <row r="1287" ht="15">
      <c r="A1287" s="14"/>
    </row>
    <row r="1288" ht="15">
      <c r="A1288" s="14"/>
    </row>
    <row r="1289" ht="15">
      <c r="A1289" s="14"/>
    </row>
    <row r="1290" ht="15">
      <c r="A1290" s="14"/>
    </row>
    <row r="1291" ht="15">
      <c r="A1291" s="14"/>
    </row>
    <row r="1292" ht="15">
      <c r="A1292" s="14"/>
    </row>
    <row r="1293" ht="15">
      <c r="A1293" s="14"/>
    </row>
    <row r="1294" ht="15">
      <c r="A1294" s="14"/>
    </row>
    <row r="1295" ht="15">
      <c r="A1295" s="14"/>
    </row>
    <row r="1296" ht="15">
      <c r="A1296" s="14"/>
    </row>
    <row r="1297" ht="15">
      <c r="A1297" s="14"/>
    </row>
    <row r="1298" ht="15">
      <c r="A1298" s="14"/>
    </row>
    <row r="1299" ht="15">
      <c r="A1299" s="14"/>
    </row>
    <row r="1300" ht="15">
      <c r="A1300" s="14"/>
    </row>
    <row r="1301" ht="15">
      <c r="A1301" s="14"/>
    </row>
    <row r="1302" ht="15">
      <c r="A1302" s="14"/>
    </row>
    <row r="1303" ht="15">
      <c r="A1303" s="14"/>
    </row>
    <row r="1304" ht="15">
      <c r="A1304" s="14"/>
    </row>
    <row r="1305" ht="15">
      <c r="A1305" s="14"/>
    </row>
    <row r="1306" ht="15">
      <c r="A1306" s="14"/>
    </row>
    <row r="1307" ht="15">
      <c r="A1307" s="14"/>
    </row>
    <row r="1308" ht="15">
      <c r="A1308" s="14"/>
    </row>
    <row r="1309" ht="15">
      <c r="A1309" s="14"/>
    </row>
    <row r="1310" ht="15">
      <c r="A1310" s="14"/>
    </row>
    <row r="1311" ht="15">
      <c r="A1311" s="14"/>
    </row>
    <row r="1312" ht="15">
      <c r="A1312" s="14"/>
    </row>
    <row r="1313" ht="15">
      <c r="A1313" s="14"/>
    </row>
    <row r="1314" ht="15">
      <c r="A1314" s="14"/>
    </row>
    <row r="1315" ht="15">
      <c r="A1315" s="14"/>
    </row>
    <row r="1316" ht="15">
      <c r="A1316" s="14"/>
    </row>
    <row r="1317" ht="15">
      <c r="A1317" s="14"/>
    </row>
    <row r="1318" ht="15">
      <c r="A1318" s="14"/>
    </row>
    <row r="1319" ht="15">
      <c r="A1319" s="14"/>
    </row>
    <row r="1320" ht="15">
      <c r="A1320" s="14"/>
    </row>
    <row r="1321" ht="15">
      <c r="A1321" s="14"/>
    </row>
  </sheetData>
  <sheetProtection algorithmName="SHA-512" hashValue="PxhxOtfUFKPCYxn+PEpE7H/hzboWi2Y/s6UNi64TnrWOTJl/ecrV0Ef3jcg5FLOMeGDNbJYXA+8Qize+YDQQIA==" saltValue="KaLAyvRhUsAZ11EIU4+i6Q==" spinCount="100000" sheet="1" objects="1" scenarios="1" selectLockedCells="1"/>
  <protectedRanges>
    <protectedRange sqref="I69:J70 I25:J26 I36:J37 I47:J48 I58:J59 J80:J81 I86:J87 J97:J98 I108:J109 A15:J15 A14:J14" name="Personnel"/>
  </protectedRanges>
  <mergeCells count="193">
    <mergeCell ref="A26:B26"/>
    <mergeCell ref="D26:E26"/>
    <mergeCell ref="F26:H26"/>
    <mergeCell ref="I23:I24"/>
    <mergeCell ref="J23:J24"/>
    <mergeCell ref="K23:K24"/>
    <mergeCell ref="D25:E25"/>
    <mergeCell ref="F25:H25"/>
    <mergeCell ref="A23:C24"/>
    <mergeCell ref="A25:C25"/>
    <mergeCell ref="D23:E24"/>
    <mergeCell ref="F23:H24"/>
    <mergeCell ref="L7:N7"/>
    <mergeCell ref="J8:K8"/>
    <mergeCell ref="L8:N8"/>
    <mergeCell ref="B8:C8"/>
    <mergeCell ref="A15:B15"/>
    <mergeCell ref="F15:G15"/>
    <mergeCell ref="H1:K1"/>
    <mergeCell ref="A2:A3"/>
    <mergeCell ref="B2:F3"/>
    <mergeCell ref="A10:B10"/>
    <mergeCell ref="A14:B14"/>
    <mergeCell ref="F14:G14"/>
    <mergeCell ref="C12:C13"/>
    <mergeCell ref="A11:B11"/>
    <mergeCell ref="A12:B13"/>
    <mergeCell ref="D12:D13"/>
    <mergeCell ref="E12:E13"/>
    <mergeCell ref="F12:G13"/>
    <mergeCell ref="H12:H13"/>
    <mergeCell ref="I12:I13"/>
    <mergeCell ref="J12:J13"/>
    <mergeCell ref="K12:K13"/>
    <mergeCell ref="A1:F1"/>
    <mergeCell ref="C11:K11"/>
    <mergeCell ref="C10:K10"/>
    <mergeCell ref="A5:K5"/>
    <mergeCell ref="B6:K6"/>
    <mergeCell ref="B7:C7"/>
    <mergeCell ref="E7:H7"/>
    <mergeCell ref="E8:H8"/>
    <mergeCell ref="A43:C43"/>
    <mergeCell ref="B36:C36"/>
    <mergeCell ref="D37:E37"/>
    <mergeCell ref="A38:H38"/>
    <mergeCell ref="A40:K41"/>
    <mergeCell ref="D43:K43"/>
    <mergeCell ref="B32:C32"/>
    <mergeCell ref="B33:C33"/>
    <mergeCell ref="J7:K7"/>
    <mergeCell ref="A27:H27"/>
    <mergeCell ref="A29:K30"/>
    <mergeCell ref="A16:H16"/>
    <mergeCell ref="A18:K19"/>
    <mergeCell ref="D21:K21"/>
    <mergeCell ref="D22:K22"/>
    <mergeCell ref="A22:C22"/>
    <mergeCell ref="A21:C21"/>
    <mergeCell ref="D32:E32"/>
    <mergeCell ref="F32:K32"/>
    <mergeCell ref="D36:E36"/>
    <mergeCell ref="D33:E33"/>
    <mergeCell ref="F33:K33"/>
    <mergeCell ref="A34:E35"/>
    <mergeCell ref="F34:F35"/>
    <mergeCell ref="G34:G35"/>
    <mergeCell ref="H34:H35"/>
    <mergeCell ref="I34:I35"/>
    <mergeCell ref="J34:J35"/>
    <mergeCell ref="K34:K35"/>
    <mergeCell ref="D45:E46"/>
    <mergeCell ref="F45:H46"/>
    <mergeCell ref="I45:I46"/>
    <mergeCell ref="J45:J46"/>
    <mergeCell ref="K45:K46"/>
    <mergeCell ref="A44:C44"/>
    <mergeCell ref="A45:C46"/>
    <mergeCell ref="A47:C47"/>
    <mergeCell ref="D47:E47"/>
    <mergeCell ref="F47:H47"/>
    <mergeCell ref="D44:K44"/>
    <mergeCell ref="D55:K55"/>
    <mergeCell ref="D56:E57"/>
    <mergeCell ref="F56:H57"/>
    <mergeCell ref="I56:I57"/>
    <mergeCell ref="J56:J57"/>
    <mergeCell ref="K56:K57"/>
    <mergeCell ref="A48:B48"/>
    <mergeCell ref="D48:E48"/>
    <mergeCell ref="F48:H48"/>
    <mergeCell ref="A49:H49"/>
    <mergeCell ref="A51:K52"/>
    <mergeCell ref="D54:K54"/>
    <mergeCell ref="A56:C57"/>
    <mergeCell ref="A55:C55"/>
    <mergeCell ref="A54:C54"/>
    <mergeCell ref="A59:B59"/>
    <mergeCell ref="D59:E59"/>
    <mergeCell ref="F59:H59"/>
    <mergeCell ref="A60:H60"/>
    <mergeCell ref="A62:K63"/>
    <mergeCell ref="D65:K65"/>
    <mergeCell ref="D58:E58"/>
    <mergeCell ref="F58:H58"/>
    <mergeCell ref="A65:C65"/>
    <mergeCell ref="A58:C58"/>
    <mergeCell ref="A66:C66"/>
    <mergeCell ref="A70:C70"/>
    <mergeCell ref="A67:C68"/>
    <mergeCell ref="A69:C69"/>
    <mergeCell ref="A80:H80"/>
    <mergeCell ref="A81:H81"/>
    <mergeCell ref="D82:E82"/>
    <mergeCell ref="F82:K82"/>
    <mergeCell ref="D69:E69"/>
    <mergeCell ref="F69:H69"/>
    <mergeCell ref="D70:E70"/>
    <mergeCell ref="F70:H70"/>
    <mergeCell ref="D66:K66"/>
    <mergeCell ref="D67:E68"/>
    <mergeCell ref="F67:H68"/>
    <mergeCell ref="I67:I68"/>
    <mergeCell ref="J67:J68"/>
    <mergeCell ref="K67:K68"/>
    <mergeCell ref="A75:B75"/>
    <mergeCell ref="D83:E83"/>
    <mergeCell ref="F83:K83"/>
    <mergeCell ref="A71:H71"/>
    <mergeCell ref="A73:K74"/>
    <mergeCell ref="A76:K76"/>
    <mergeCell ref="A77:K77"/>
    <mergeCell ref="A78:H79"/>
    <mergeCell ref="I78:I79"/>
    <mergeCell ref="J78:J79"/>
    <mergeCell ref="K78:K79"/>
    <mergeCell ref="B82:C82"/>
    <mergeCell ref="B83:C83"/>
    <mergeCell ref="A93:K93"/>
    <mergeCell ref="A94:K94"/>
    <mergeCell ref="A95:H96"/>
    <mergeCell ref="I95:I96"/>
    <mergeCell ref="J95:J96"/>
    <mergeCell ref="K95:K96"/>
    <mergeCell ref="K84:K85"/>
    <mergeCell ref="D86:E86"/>
    <mergeCell ref="D87:E87"/>
    <mergeCell ref="A88:H88"/>
    <mergeCell ref="A90:K91"/>
    <mergeCell ref="A84:E85"/>
    <mergeCell ref="F84:F85"/>
    <mergeCell ref="G84:G85"/>
    <mergeCell ref="H84:H85"/>
    <mergeCell ref="I84:I85"/>
    <mergeCell ref="J84:J85"/>
    <mergeCell ref="B86:C86"/>
    <mergeCell ref="A109:B109"/>
    <mergeCell ref="D109:E109"/>
    <mergeCell ref="F109:H109"/>
    <mergeCell ref="A110:H110"/>
    <mergeCell ref="A112:K113"/>
    <mergeCell ref="D108:E108"/>
    <mergeCell ref="F108:H108"/>
    <mergeCell ref="A108:C108"/>
    <mergeCell ref="A97:H97"/>
    <mergeCell ref="D104:K104"/>
    <mergeCell ref="A105:C105"/>
    <mergeCell ref="A104:C104"/>
    <mergeCell ref="A106:C107"/>
    <mergeCell ref="D105:K105"/>
    <mergeCell ref="D106:E107"/>
    <mergeCell ref="F106:H107"/>
    <mergeCell ref="I106:I107"/>
    <mergeCell ref="J106:J107"/>
    <mergeCell ref="K106:K107"/>
    <mergeCell ref="A98:H98"/>
    <mergeCell ref="A99:H99"/>
    <mergeCell ref="A101:K102"/>
    <mergeCell ref="A123:J123"/>
    <mergeCell ref="A124:J124"/>
    <mergeCell ref="A125:J125"/>
    <mergeCell ref="A126:J126"/>
    <mergeCell ref="A127:J127"/>
    <mergeCell ref="A128:J128"/>
    <mergeCell ref="A114:K114"/>
    <mergeCell ref="A115:J115"/>
    <mergeCell ref="A116:J116"/>
    <mergeCell ref="A117:J117"/>
    <mergeCell ref="A118:J118"/>
    <mergeCell ref="A119:J119"/>
    <mergeCell ref="A120:J120"/>
    <mergeCell ref="A121:J121"/>
    <mergeCell ref="A122:J122"/>
  </mergeCells>
  <conditionalFormatting sqref="A100:XFD102 B103:C103 A89:XFD91 B95:K97 B59:C64 B71:C74 C28:C31 A39:XFD41 B42:C42 A92:A97 B92:K92 L92:IW97 C84:C88 A103:A106 B26:C27 B28:B36 D26:IW36 B48:C53 A42:A45 C34:C36 B20:C20 D20:K25 B15:K17 A15:A18 A20:A23 C14 D12:K14 A1:IW4 A25:A36 A37:IW38 A47:A56 A58:A67 D42:IW74 C78:C81 A69:A88 L75:IW88 B78:B88 D78:K88 A98:IW99 C75:K75 A129:J65531 L114:IW65531 K129:K65527 A109:IW113 D103:IW108 A108 C9:K9 A9:B14 L9:IW25">
    <cfRule type="cellIs" priority="76" dxfId="0" operator="lessThan" stopIfTrue="1">
      <formula>0</formula>
    </cfRule>
    <cfRule type="containsErrors" priority="77" dxfId="0" stopIfTrue="1">
      <formula>ISERROR(A1)</formula>
    </cfRule>
  </conditionalFormatting>
  <conditionalFormatting sqref="I69:I70 K69:K70 I25:I26 K25:K26 I36:I37 K36:K37 I47:I48 K47:K48 I58:I59 K58:K59 I86:I87 K80:K87 K97:K98 I108:I109 K108:K109 K14:K15 I14:I15">
    <cfRule type="containsBlanks" priority="75" dxfId="16" stopIfTrue="1">
      <formula>LEN(TRIM(I14))=0</formula>
    </cfRule>
  </conditionalFormatting>
  <conditionalFormatting sqref="A115:A128 K115:K128">
    <cfRule type="containsErrors" priority="48" dxfId="0" stopIfTrue="1">
      <formula>ISERROR(A115)</formula>
    </cfRule>
  </conditionalFormatting>
  <conditionalFormatting sqref="A114">
    <cfRule type="containsErrors" priority="47" dxfId="0" stopIfTrue="1">
      <formula>ISERROR(A114)</formula>
    </cfRule>
  </conditionalFormatting>
  <conditionalFormatting sqref="K128">
    <cfRule type="cellIs" priority="43" dxfId="2" operator="equal" stopIfTrue="1">
      <formula>"Yes"</formula>
    </cfRule>
    <cfRule type="cellIs" priority="44" dxfId="1" operator="equal" stopIfTrue="1">
      <formula>"No"</formula>
    </cfRule>
  </conditionalFormatting>
  <conditionalFormatting sqref="E7">
    <cfRule type="cellIs" priority="12" dxfId="0" operator="lessThan" stopIfTrue="1">
      <formula>0</formula>
    </cfRule>
  </conditionalFormatting>
  <conditionalFormatting sqref="L7:L8 B7 D7 A5:A8 O5:JC8">
    <cfRule type="cellIs" priority="22" dxfId="0" operator="lessThan" stopIfTrue="1">
      <formula>0</formula>
    </cfRule>
  </conditionalFormatting>
  <conditionalFormatting sqref="I7:I8 D8">
    <cfRule type="cellIs" priority="18" dxfId="0" operator="lessThan" stopIfTrue="1">
      <formula>0</formula>
    </cfRule>
  </conditionalFormatting>
  <conditionalFormatting sqref="O5:JC8 L7:L8">
    <cfRule type="containsErrors" priority="13" dxfId="185" stopIfTrue="1">
      <formula>ISERROR('PA1'!P5)</formula>
    </cfRule>
  </conditionalFormatting>
  <conditionalFormatting sqref="I7:I8">
    <cfRule type="containsErrors" priority="19" dxfId="185" stopIfTrue="1">
      <formula>ISERROR('PA1'!O7)</formula>
    </cfRule>
  </conditionalFormatting>
  <conditionalFormatting sqref="B7 D7 A5:A8">
    <cfRule type="containsErrors" priority="472" dxfId="185" stopIfTrue="1">
      <formula>ISERROR('PA1'!A5)</formula>
    </cfRule>
  </conditionalFormatting>
  <conditionalFormatting sqref="E7">
    <cfRule type="containsErrors" priority="518" dxfId="185" stopIfTrue="1">
      <formula>ISERROR('PA1'!F7)</formula>
    </cfRule>
  </conditionalFormatting>
  <conditionalFormatting sqref="D8">
    <cfRule type="containsErrors" priority="566" dxfId="185" stopIfTrue="1">
      <formula>ISERROR('PA1'!F8)</formula>
    </cfRule>
  </conditionalFormatting>
  <dataValidations count="3">
    <dataValidation type="decimal" operator="lessThanOrEqual" showInputMessage="1" showErrorMessage="1" errorTitle="Max Value Exceeded" error="The Non-Federal Contribution entered cannot be greater than the Total Cost for this line item." sqref="J70 J108:J109 J25:J26 J36:J37 J47:J48 J58:J59 J80:J81 J86:J87 J97:J98 J14:J15">
      <formula1>I14</formula1>
    </dataValidation>
    <dataValidation type="decimal" allowBlank="1" showInputMessage="1" showErrorMessage="1" sqref="L3:L4 L9:L13 Q5:Q8">
      <formula1>1</formula1>
      <formula2>100</formula2>
    </dataValidation>
    <dataValidation type="list" allowBlank="1" showInputMessage="1" showErrorMessage="1" sqref="E14:E15">
      <formula1>"hourly, daily, weekly, yearly"</formula1>
    </dataValidation>
  </dataValidations>
  <printOptions/>
  <pageMargins left="0.7" right="0.7" top="0.75" bottom="0.75" header="0.3" footer="0.3"/>
  <pageSetup horizontalDpi="600" verticalDpi="600" orientation="landscape" scale="93" r:id="rId30"/>
  <headerFooter>
    <oddHeader>&amp;CPurpose Area #9</oddHeader>
    <oddFooter>&amp;C&amp;P</oddFooter>
  </headerFooter>
  <rowBreaks count="8" manualBreakCount="8">
    <brk id="19" max="16383" man="1"/>
    <brk id="30" max="16383" man="1"/>
    <brk id="41" max="16383" man="1"/>
    <brk id="52" max="16383" man="1"/>
    <brk id="63" max="16383" man="1"/>
    <brk id="74" max="16383" man="1"/>
    <brk id="91" max="16383" man="1"/>
    <brk id="102" max="16383" man="1"/>
  </rowBreaks>
  <drawing r:id="rId3"/>
  <legacyDrawing r:id="rId2"/>
  <mc:AlternateContent xmlns:mc="http://schemas.openxmlformats.org/markup-compatibility/2006">
    <mc:Choice Requires="x14">
      <controls>
        <mc:AlternateContent>
          <mc:Choice Requires="x14">
            <control xmlns:r="http://schemas.openxmlformats.org/officeDocument/2006/relationships" shapeId="31745" r:id="rId4" name="Button 1">
              <controlPr defaultSize="0" print="0" autoFill="0" autoPict="0" macro="[0]!InsertRowsTravel">
                <anchor moveWithCells="1" sizeWithCells="1">
                  <from>
                    <xdr:col>0</xdr:col>
                    <xdr:colOff>47625</xdr:colOff>
                    <xdr:row>33</xdr:row>
                    <xdr:rowOff>180975</xdr:rowOff>
                  </from>
                  <to>
                    <xdr:col>1</xdr:col>
                    <xdr:colOff>85725</xdr:colOff>
                    <xdr:row>34</xdr:row>
                    <xdr:rowOff>238125</xdr:rowOff>
                  </to>
                </anchor>
              </controlPr>
            </control>
          </mc:Choice>
        </mc:AlternateContent>
        <mc:AlternateContent>
          <mc:Choice Requires="x14">
            <control xmlns:r="http://schemas.openxmlformats.org/officeDocument/2006/relationships" shapeId="31746" r:id="rId5" name="Button 2">
              <controlPr defaultSize="0" print="0" autoFill="0" autoPict="0" macro="[0]!InsertRowsEquipment">
                <anchor moveWithCells="1" sizeWithCells="1">
                  <from>
                    <xdr:col>0</xdr:col>
                    <xdr:colOff>47625</xdr:colOff>
                    <xdr:row>44</xdr:row>
                    <xdr:rowOff>66675</xdr:rowOff>
                  </from>
                  <to>
                    <xdr:col>1</xdr:col>
                    <xdr:colOff>85725</xdr:colOff>
                    <xdr:row>45</xdr:row>
                    <xdr:rowOff>123825</xdr:rowOff>
                  </to>
                </anchor>
              </controlPr>
            </control>
          </mc:Choice>
        </mc:AlternateContent>
        <mc:AlternateContent>
          <mc:Choice Requires="x14">
            <control xmlns:r="http://schemas.openxmlformats.org/officeDocument/2006/relationships" shapeId="31747" r:id="rId6" name="Button 3">
              <controlPr defaultSize="0" print="0" autoFill="0" autoPict="0" macro="[0]!InsertRowsSupplies">
                <anchor moveWithCells="1" sizeWithCells="1">
                  <from>
                    <xdr:col>0</xdr:col>
                    <xdr:colOff>66675</xdr:colOff>
                    <xdr:row>55</xdr:row>
                    <xdr:rowOff>66675</xdr:rowOff>
                  </from>
                  <to>
                    <xdr:col>1</xdr:col>
                    <xdr:colOff>104775</xdr:colOff>
                    <xdr:row>56</xdr:row>
                    <xdr:rowOff>123825</xdr:rowOff>
                  </to>
                </anchor>
              </controlPr>
            </control>
          </mc:Choice>
        </mc:AlternateContent>
        <mc:AlternateContent>
          <mc:Choice Requires="x14">
            <control xmlns:r="http://schemas.openxmlformats.org/officeDocument/2006/relationships" shapeId="31748" r:id="rId7" name="Button 4">
              <controlPr defaultSize="0" print="0" autoFill="0" autoPict="0" macro="[0]!InsertRowsConsultant">
                <anchor moveWithCells="1" sizeWithCells="1">
                  <from>
                    <xdr:col>0</xdr:col>
                    <xdr:colOff>47625</xdr:colOff>
                    <xdr:row>77</xdr:row>
                    <xdr:rowOff>66675</xdr:rowOff>
                  </from>
                  <to>
                    <xdr:col>1</xdr:col>
                    <xdr:colOff>85725</xdr:colOff>
                    <xdr:row>78</xdr:row>
                    <xdr:rowOff>123825</xdr:rowOff>
                  </to>
                </anchor>
              </controlPr>
            </control>
          </mc:Choice>
        </mc:AlternateContent>
        <mc:AlternateContent>
          <mc:Choice Requires="x14">
            <control xmlns:r="http://schemas.openxmlformats.org/officeDocument/2006/relationships" shapeId="31749" r:id="rId8" name="Button 5">
              <controlPr defaultSize="0" print="0" autoFill="0" autoPict="0" macro="[0]!InsertRowsOther">
                <anchor moveWithCells="1" sizeWithCells="1">
                  <from>
                    <xdr:col>0</xdr:col>
                    <xdr:colOff>47625</xdr:colOff>
                    <xdr:row>94</xdr:row>
                    <xdr:rowOff>66675</xdr:rowOff>
                  </from>
                  <to>
                    <xdr:col>1</xdr:col>
                    <xdr:colOff>85725</xdr:colOff>
                    <xdr:row>95</xdr:row>
                    <xdr:rowOff>123825</xdr:rowOff>
                  </to>
                </anchor>
              </controlPr>
            </control>
          </mc:Choice>
        </mc:AlternateContent>
        <mc:AlternateContent>
          <mc:Choice Requires="x14">
            <control xmlns:r="http://schemas.openxmlformats.org/officeDocument/2006/relationships" shapeId="31750" r:id="rId9" name="Button 6">
              <controlPr defaultSize="0" print="0" autoFill="0" autoPict="0" macro="[0]!Module1.DeleteSelectedRow">
                <anchor moveWithCells="1" sizeWithCells="1">
                  <from>
                    <xdr:col>1</xdr:col>
                    <xdr:colOff>152400</xdr:colOff>
                    <xdr:row>33</xdr:row>
                    <xdr:rowOff>180975</xdr:rowOff>
                  </from>
                  <to>
                    <xdr:col>2</xdr:col>
                    <xdr:colOff>0</xdr:colOff>
                    <xdr:row>34</xdr:row>
                    <xdr:rowOff>238125</xdr:rowOff>
                  </to>
                </anchor>
              </controlPr>
            </control>
          </mc:Choice>
        </mc:AlternateContent>
        <mc:AlternateContent>
          <mc:Choice Requires="x14">
            <control xmlns:r="http://schemas.openxmlformats.org/officeDocument/2006/relationships" shapeId="31751" r:id="rId10" name="Button 7">
              <controlPr defaultSize="0" print="0" autoFill="0" autoPict="0" macro="[0]!Module1.DeleteSelectedRow">
                <anchor moveWithCells="1" sizeWithCells="1">
                  <from>
                    <xdr:col>1</xdr:col>
                    <xdr:colOff>114300</xdr:colOff>
                    <xdr:row>44</xdr:row>
                    <xdr:rowOff>66675</xdr:rowOff>
                  </from>
                  <to>
                    <xdr:col>1</xdr:col>
                    <xdr:colOff>1485900</xdr:colOff>
                    <xdr:row>45</xdr:row>
                    <xdr:rowOff>123825</xdr:rowOff>
                  </to>
                </anchor>
              </controlPr>
            </control>
          </mc:Choice>
        </mc:AlternateContent>
        <mc:AlternateContent>
          <mc:Choice Requires="x14">
            <control xmlns:r="http://schemas.openxmlformats.org/officeDocument/2006/relationships" shapeId="31752" r:id="rId11" name="Button 8">
              <controlPr defaultSize="0" print="0" autoFill="0" autoPict="0" macro="[0]!Module1.DeleteSelectedRow">
                <anchor moveWithCells="1" sizeWithCells="1">
                  <from>
                    <xdr:col>1</xdr:col>
                    <xdr:colOff>123825</xdr:colOff>
                    <xdr:row>55</xdr:row>
                    <xdr:rowOff>66675</xdr:rowOff>
                  </from>
                  <to>
                    <xdr:col>1</xdr:col>
                    <xdr:colOff>1485900</xdr:colOff>
                    <xdr:row>56</xdr:row>
                    <xdr:rowOff>123825</xdr:rowOff>
                  </to>
                </anchor>
              </controlPr>
            </control>
          </mc:Choice>
        </mc:AlternateContent>
        <mc:AlternateContent>
          <mc:Choice Requires="x14">
            <control xmlns:r="http://schemas.openxmlformats.org/officeDocument/2006/relationships" shapeId="31753" r:id="rId12" name="Button 9">
              <controlPr defaultSize="0" print="0" autoFill="0" autoPict="0" macro="[0]!Module1.DeleteSelectedRow">
                <anchor moveWithCells="1" sizeWithCells="1">
                  <from>
                    <xdr:col>1</xdr:col>
                    <xdr:colOff>152400</xdr:colOff>
                    <xdr:row>77</xdr:row>
                    <xdr:rowOff>66675</xdr:rowOff>
                  </from>
                  <to>
                    <xdr:col>2</xdr:col>
                    <xdr:colOff>0</xdr:colOff>
                    <xdr:row>78</xdr:row>
                    <xdr:rowOff>123825</xdr:rowOff>
                  </to>
                </anchor>
              </controlPr>
            </control>
          </mc:Choice>
        </mc:AlternateContent>
        <mc:AlternateContent>
          <mc:Choice Requires="x14">
            <control xmlns:r="http://schemas.openxmlformats.org/officeDocument/2006/relationships" shapeId="31754" r:id="rId13" name="Button 10">
              <controlPr defaultSize="0" print="0" autoFill="0" autoPict="0" macro="[0]!Module1.DeleteSelectedRow">
                <anchor moveWithCells="1" sizeWithCells="1">
                  <from>
                    <xdr:col>1</xdr:col>
                    <xdr:colOff>152400</xdr:colOff>
                    <xdr:row>94</xdr:row>
                    <xdr:rowOff>66675</xdr:rowOff>
                  </from>
                  <to>
                    <xdr:col>2</xdr:col>
                    <xdr:colOff>0</xdr:colOff>
                    <xdr:row>95</xdr:row>
                    <xdr:rowOff>123825</xdr:rowOff>
                  </to>
                </anchor>
              </controlPr>
            </control>
          </mc:Choice>
        </mc:AlternateContent>
        <mc:AlternateContent>
          <mc:Choice Requires="x14">
            <control xmlns:r="http://schemas.openxmlformats.org/officeDocument/2006/relationships" shapeId="31755" r:id="rId14" name="Button 11">
              <controlPr defaultSize="0" print="0" autoFill="0" autoPict="0" macro="[0]!InsertRowsBenefits">
                <anchor moveWithCells="1" sizeWithCells="1">
                  <from>
                    <xdr:col>0</xdr:col>
                    <xdr:colOff>47625</xdr:colOff>
                    <xdr:row>22</xdr:row>
                    <xdr:rowOff>104775</xdr:rowOff>
                  </from>
                  <to>
                    <xdr:col>1</xdr:col>
                    <xdr:colOff>85725</xdr:colOff>
                    <xdr:row>23</xdr:row>
                    <xdr:rowOff>161925</xdr:rowOff>
                  </to>
                </anchor>
              </controlPr>
            </control>
          </mc:Choice>
        </mc:AlternateContent>
        <mc:AlternateContent>
          <mc:Choice Requires="x14">
            <control xmlns:r="http://schemas.openxmlformats.org/officeDocument/2006/relationships" shapeId="31756" r:id="rId15" name="Button 12">
              <controlPr defaultSize="0" print="0" autoFill="0" autoPict="0" macro="[0]!Module1.DeleteSelectedRow">
                <anchor moveWithCells="1" sizeWithCells="1">
                  <from>
                    <xdr:col>1</xdr:col>
                    <xdr:colOff>123825</xdr:colOff>
                    <xdr:row>22</xdr:row>
                    <xdr:rowOff>104775</xdr:rowOff>
                  </from>
                  <to>
                    <xdr:col>1</xdr:col>
                    <xdr:colOff>1485900</xdr:colOff>
                    <xdr:row>23</xdr:row>
                    <xdr:rowOff>161925</xdr:rowOff>
                  </to>
                </anchor>
              </controlPr>
            </control>
          </mc:Choice>
        </mc:AlternateContent>
        <mc:AlternateContent>
          <mc:Choice Requires="x14">
            <control xmlns:r="http://schemas.openxmlformats.org/officeDocument/2006/relationships" shapeId="31757" r:id="rId16" name="Button 13">
              <controlPr defaultSize="0" print="0" autoFill="0" autoPict="0" macro="[0]!InsertRowsPersonnel">
                <anchor moveWithCells="1" sizeWithCells="1">
                  <from>
                    <xdr:col>0</xdr:col>
                    <xdr:colOff>38100</xdr:colOff>
                    <xdr:row>11</xdr:row>
                    <xdr:rowOff>104775</xdr:rowOff>
                  </from>
                  <to>
                    <xdr:col>1</xdr:col>
                    <xdr:colOff>76200</xdr:colOff>
                    <xdr:row>12</xdr:row>
                    <xdr:rowOff>161925</xdr:rowOff>
                  </to>
                </anchor>
              </controlPr>
            </control>
          </mc:Choice>
        </mc:AlternateContent>
        <mc:AlternateContent>
          <mc:Choice Requires="x14">
            <control xmlns:r="http://schemas.openxmlformats.org/officeDocument/2006/relationships" shapeId="31758" r:id="rId17" name="Button 14">
              <controlPr defaultSize="0" print="0" autoFill="0" autoPict="0" macro="[0]!Module1.DeleteSelectedRow">
                <anchor moveWithCells="1" sizeWithCells="1">
                  <from>
                    <xdr:col>1</xdr:col>
                    <xdr:colOff>123825</xdr:colOff>
                    <xdr:row>11</xdr:row>
                    <xdr:rowOff>104775</xdr:rowOff>
                  </from>
                  <to>
                    <xdr:col>1</xdr:col>
                    <xdr:colOff>1485900</xdr:colOff>
                    <xdr:row>12</xdr:row>
                    <xdr:rowOff>161925</xdr:rowOff>
                  </to>
                </anchor>
              </controlPr>
            </control>
          </mc:Choice>
        </mc:AlternateContent>
        <mc:AlternateContent>
          <mc:Choice Requires="x14">
            <control xmlns:r="http://schemas.openxmlformats.org/officeDocument/2006/relationships" shapeId="31759" r:id="rId18" name="Button 15">
              <controlPr defaultSize="0" print="0" autoFill="0" autoPict="0" macro="[0]!InsertRowsIndirect">
                <anchor moveWithCells="1">
                  <from>
                    <xdr:col>0</xdr:col>
                    <xdr:colOff>38100</xdr:colOff>
                    <xdr:row>105</xdr:row>
                    <xdr:rowOff>76200</xdr:rowOff>
                  </from>
                  <to>
                    <xdr:col>0</xdr:col>
                    <xdr:colOff>1571625</xdr:colOff>
                    <xdr:row>106</xdr:row>
                    <xdr:rowOff>123825</xdr:rowOff>
                  </to>
                </anchor>
              </controlPr>
            </control>
          </mc:Choice>
        </mc:AlternateContent>
        <mc:AlternateContent>
          <mc:Choice Requires="x14">
            <control xmlns:r="http://schemas.openxmlformats.org/officeDocument/2006/relationships" shapeId="31760" r:id="rId19" name="Button 16">
              <controlPr defaultSize="0" print="0" autoFill="0" autoPict="0" macro="[0]!Module1.DeleteSelectedRow">
                <anchor moveWithCells="1">
                  <from>
                    <xdr:col>1</xdr:col>
                    <xdr:colOff>9525</xdr:colOff>
                    <xdr:row>105</xdr:row>
                    <xdr:rowOff>76200</xdr:rowOff>
                  </from>
                  <to>
                    <xdr:col>1</xdr:col>
                    <xdr:colOff>1466850</xdr:colOff>
                    <xdr:row>106</xdr:row>
                    <xdr:rowOff>123825</xdr:rowOff>
                  </to>
                </anchor>
              </controlPr>
            </control>
          </mc:Choice>
        </mc:AlternateContent>
        <mc:AlternateContent>
          <mc:Choice Requires="x14">
            <control xmlns:r="http://schemas.openxmlformats.org/officeDocument/2006/relationships" shapeId="31761" r:id="rId20" name="Button 17">
              <controlPr defaultSize="0" print="0" autoFill="0" autoPict="0" macro="[0]!InsertRowsNarrative">
                <anchor moveWithCells="1">
                  <from>
                    <xdr:col>8</xdr:col>
                    <xdr:colOff>209550</xdr:colOff>
                    <xdr:row>16</xdr:row>
                    <xdr:rowOff>19050</xdr:rowOff>
                  </from>
                  <to>
                    <xdr:col>10</xdr:col>
                    <xdr:colOff>704850</xdr:colOff>
                    <xdr:row>16</xdr:row>
                    <xdr:rowOff>257175</xdr:rowOff>
                  </to>
                </anchor>
              </controlPr>
            </control>
          </mc:Choice>
        </mc:AlternateContent>
        <mc:AlternateContent>
          <mc:Choice Requires="x14">
            <control xmlns:r="http://schemas.openxmlformats.org/officeDocument/2006/relationships" shapeId="31762" r:id="rId21" name="Button 18">
              <controlPr defaultSize="0" print="0" autoFill="0" autoPict="0" macro="[0]!InsertRowsNarrative">
                <anchor moveWithCells="1" sizeWithCells="1">
                  <from>
                    <xdr:col>8</xdr:col>
                    <xdr:colOff>200025</xdr:colOff>
                    <xdr:row>27</xdr:row>
                    <xdr:rowOff>19050</xdr:rowOff>
                  </from>
                  <to>
                    <xdr:col>11</xdr:col>
                    <xdr:colOff>0</xdr:colOff>
                    <xdr:row>27</xdr:row>
                    <xdr:rowOff>257175</xdr:rowOff>
                  </to>
                </anchor>
              </controlPr>
            </control>
          </mc:Choice>
        </mc:AlternateContent>
        <mc:AlternateContent>
          <mc:Choice Requires="x14">
            <control xmlns:r="http://schemas.openxmlformats.org/officeDocument/2006/relationships" shapeId="31763" r:id="rId22" name="Button 19">
              <controlPr defaultSize="0" print="0" autoFill="0" autoPict="0" macro="[0]!InsertRowsNarrative">
                <anchor moveWithCells="1" sizeWithCells="1">
                  <from>
                    <xdr:col>8</xdr:col>
                    <xdr:colOff>180975</xdr:colOff>
                    <xdr:row>38</xdr:row>
                    <xdr:rowOff>19050</xdr:rowOff>
                  </from>
                  <to>
                    <xdr:col>11</xdr:col>
                    <xdr:colOff>0</xdr:colOff>
                    <xdr:row>38</xdr:row>
                    <xdr:rowOff>257175</xdr:rowOff>
                  </to>
                </anchor>
              </controlPr>
            </control>
          </mc:Choice>
        </mc:AlternateContent>
        <mc:AlternateContent>
          <mc:Choice Requires="x14">
            <control xmlns:r="http://schemas.openxmlformats.org/officeDocument/2006/relationships" shapeId="31764" r:id="rId23" name="Button 20">
              <controlPr defaultSize="0" print="0" autoFill="0" autoPict="0" macro="[0]!InsertRowsNarrative">
                <anchor moveWithCells="1" sizeWithCells="1">
                  <from>
                    <xdr:col>8</xdr:col>
                    <xdr:colOff>209550</xdr:colOff>
                    <xdr:row>49</xdr:row>
                    <xdr:rowOff>19050</xdr:rowOff>
                  </from>
                  <to>
                    <xdr:col>11</xdr:col>
                    <xdr:colOff>0</xdr:colOff>
                    <xdr:row>49</xdr:row>
                    <xdr:rowOff>257175</xdr:rowOff>
                  </to>
                </anchor>
              </controlPr>
            </control>
          </mc:Choice>
        </mc:AlternateContent>
        <mc:AlternateContent>
          <mc:Choice Requires="x14">
            <control xmlns:r="http://schemas.openxmlformats.org/officeDocument/2006/relationships" shapeId="31765" r:id="rId24" name="Button 21">
              <controlPr defaultSize="0" print="0" autoFill="0" autoPict="0" macro="[0]!InsertRowsNarrative">
                <anchor moveWithCells="1" sizeWithCells="1">
                  <from>
                    <xdr:col>8</xdr:col>
                    <xdr:colOff>209550</xdr:colOff>
                    <xdr:row>60</xdr:row>
                    <xdr:rowOff>19050</xdr:rowOff>
                  </from>
                  <to>
                    <xdr:col>11</xdr:col>
                    <xdr:colOff>0</xdr:colOff>
                    <xdr:row>60</xdr:row>
                    <xdr:rowOff>257175</xdr:rowOff>
                  </to>
                </anchor>
              </controlPr>
            </control>
          </mc:Choice>
        </mc:AlternateContent>
        <mc:AlternateContent>
          <mc:Choice Requires="x14">
            <control xmlns:r="http://schemas.openxmlformats.org/officeDocument/2006/relationships" shapeId="31766" r:id="rId25" name="Button 22">
              <controlPr defaultSize="0" print="0" autoFill="0" autoPict="0" macro="[0]!InsertRowsNarrative">
                <anchor moveWithCells="1" sizeWithCells="1">
                  <from>
                    <xdr:col>8</xdr:col>
                    <xdr:colOff>209550</xdr:colOff>
                    <xdr:row>88</xdr:row>
                    <xdr:rowOff>19050</xdr:rowOff>
                  </from>
                  <to>
                    <xdr:col>11</xdr:col>
                    <xdr:colOff>0</xdr:colOff>
                    <xdr:row>88</xdr:row>
                    <xdr:rowOff>257175</xdr:rowOff>
                  </to>
                </anchor>
              </controlPr>
            </control>
          </mc:Choice>
        </mc:AlternateContent>
        <mc:AlternateContent>
          <mc:Choice Requires="x14">
            <control xmlns:r="http://schemas.openxmlformats.org/officeDocument/2006/relationships" shapeId="31767" r:id="rId26" name="Button 23">
              <controlPr defaultSize="0" print="0" autoFill="0" autoPict="0" macro="[0]!InsertRowsNarrative">
                <anchor moveWithCells="1" sizeWithCells="1">
                  <from>
                    <xdr:col>8</xdr:col>
                    <xdr:colOff>209550</xdr:colOff>
                    <xdr:row>99</xdr:row>
                    <xdr:rowOff>19050</xdr:rowOff>
                  </from>
                  <to>
                    <xdr:col>11</xdr:col>
                    <xdr:colOff>0</xdr:colOff>
                    <xdr:row>99</xdr:row>
                    <xdr:rowOff>257175</xdr:rowOff>
                  </to>
                </anchor>
              </controlPr>
            </control>
          </mc:Choice>
        </mc:AlternateContent>
        <mc:AlternateContent>
          <mc:Choice Requires="x14">
            <control xmlns:r="http://schemas.openxmlformats.org/officeDocument/2006/relationships" shapeId="31768" r:id="rId27" name="Button 24">
              <controlPr defaultSize="0" print="0" autoFill="0" autoPict="0" macro="[0]!InsertRowsNarrative">
                <anchor moveWithCells="1" sizeWithCells="1">
                  <from>
                    <xdr:col>8</xdr:col>
                    <xdr:colOff>209550</xdr:colOff>
                    <xdr:row>110</xdr:row>
                    <xdr:rowOff>19050</xdr:rowOff>
                  </from>
                  <to>
                    <xdr:col>11</xdr:col>
                    <xdr:colOff>0</xdr:colOff>
                    <xdr:row>110</xdr:row>
                    <xdr:rowOff>257175</xdr:rowOff>
                  </to>
                </anchor>
              </controlPr>
            </control>
          </mc:Choice>
        </mc:AlternateContent>
        <mc:AlternateContent>
          <mc:Choice Requires="x14">
            <control xmlns:r="http://schemas.openxmlformats.org/officeDocument/2006/relationships" shapeId="31769" r:id="rId28" name="Button 25">
              <controlPr defaultSize="0" print="0" autoFill="0" autoPict="0" macro="[0]!InsertRowsTravelConsultant">
                <anchor moveWithCells="1" sizeWithCells="1">
                  <from>
                    <xdr:col>0</xdr:col>
                    <xdr:colOff>47625</xdr:colOff>
                    <xdr:row>83</xdr:row>
                    <xdr:rowOff>180975</xdr:rowOff>
                  </from>
                  <to>
                    <xdr:col>1</xdr:col>
                    <xdr:colOff>85725</xdr:colOff>
                    <xdr:row>84</xdr:row>
                    <xdr:rowOff>238125</xdr:rowOff>
                  </to>
                </anchor>
              </controlPr>
            </control>
          </mc:Choice>
        </mc:AlternateContent>
        <mc:AlternateContent>
          <mc:Choice Requires="x14">
            <control xmlns:r="http://schemas.openxmlformats.org/officeDocument/2006/relationships" shapeId="31770" r:id="rId29" name="Button 26">
              <controlPr defaultSize="0" print="0" autoFill="0" autoPict="0" macro="[0]!Module1.DeleteSelectedRow">
                <anchor moveWithCells="1" sizeWithCells="1">
                  <from>
                    <xdr:col>1</xdr:col>
                    <xdr:colOff>152400</xdr:colOff>
                    <xdr:row>83</xdr:row>
                    <xdr:rowOff>180975</xdr:rowOff>
                  </from>
                  <to>
                    <xdr:col>2</xdr:col>
                    <xdr:colOff>0</xdr:colOff>
                    <xdr:row>84</xdr:row>
                    <xdr:rowOff>238125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dimension ref="A1:N1321"/>
  <sheetViews>
    <sheetView workbookViewId="0" topLeftCell="A1">
      <selection activeCell="B6" sqref="B6:K6"/>
    </sheetView>
  </sheetViews>
  <sheetFormatPr defaultColWidth="9.140625" defaultRowHeight="15"/>
  <cols>
    <col min="1" max="1" width="24.00390625" style="4" customWidth="1"/>
    <col min="2" max="2" width="22.57421875" style="4" customWidth="1"/>
    <col min="3" max="3" width="9.421875" style="4" customWidth="1"/>
    <col min="4" max="4" width="10.57421875" style="4" customWidth="1"/>
    <col min="5" max="5" width="7.00390625" style="4" customWidth="1"/>
    <col min="6" max="6" width="9.00390625" style="4" customWidth="1"/>
    <col min="7" max="7" width="8.28125" style="4" customWidth="1"/>
    <col min="8" max="8" width="5.7109375" style="4" customWidth="1"/>
    <col min="9" max="9" width="11.421875" style="4" customWidth="1"/>
    <col min="10" max="10" width="12.28125" style="4" customWidth="1"/>
    <col min="11" max="11" width="11.28125" style="4" customWidth="1"/>
    <col min="12" max="16384" width="9.140625" style="4" customWidth="1"/>
  </cols>
  <sheetData>
    <row r="1" spans="1:14" ht="69.75" customHeight="1">
      <c r="A1" s="671" t="str">
        <f>'Budget Sheet Instructions'!B22</f>
        <v>Addressing Violent Crime in Tribal Communities</v>
      </c>
      <c r="B1" s="672"/>
      <c r="C1" s="672"/>
      <c r="D1" s="672"/>
      <c r="E1" s="672"/>
      <c r="F1" s="672"/>
      <c r="G1" s="13"/>
      <c r="H1" s="669" t="s">
        <v>294</v>
      </c>
      <c r="I1" s="669"/>
      <c r="J1" s="669"/>
      <c r="K1" s="670"/>
      <c r="L1" s="14"/>
      <c r="M1" s="14"/>
      <c r="N1" s="14"/>
    </row>
    <row r="2" spans="1:14" ht="15" customHeight="1">
      <c r="A2" s="678" t="s">
        <v>42</v>
      </c>
      <c r="B2" s="673"/>
      <c r="C2" s="673"/>
      <c r="D2" s="673"/>
      <c r="E2" s="673"/>
      <c r="F2" s="673"/>
      <c r="G2" s="317"/>
      <c r="H2" s="317"/>
      <c r="I2" s="67" t="str">
        <f>'Budget Sheet Instructions'!J22</f>
        <v>BJA</v>
      </c>
      <c r="J2" s="333" t="str">
        <f>'Budget Sheet Instructions'!K22</f>
        <v>16.738</v>
      </c>
      <c r="K2" s="15"/>
      <c r="L2" s="14"/>
      <c r="M2" s="14"/>
      <c r="N2" s="14"/>
    </row>
    <row r="3" spans="1:14" ht="15" customHeight="1">
      <c r="A3" s="717"/>
      <c r="B3" s="674"/>
      <c r="C3" s="674"/>
      <c r="D3" s="674"/>
      <c r="E3" s="674"/>
      <c r="F3" s="674"/>
      <c r="G3" s="318"/>
      <c r="H3" s="318"/>
      <c r="I3" s="318"/>
      <c r="J3" s="318"/>
      <c r="K3" s="16"/>
      <c r="L3" s="213"/>
      <c r="M3" s="14"/>
      <c r="N3" s="14"/>
    </row>
    <row r="4" spans="1:14" ht="15" customHeight="1">
      <c r="A4" s="28" t="s">
        <v>78</v>
      </c>
      <c r="B4" s="26"/>
      <c r="C4" s="26"/>
      <c r="D4" s="26"/>
      <c r="E4" s="26"/>
      <c r="F4" s="26"/>
      <c r="G4" s="26"/>
      <c r="H4" s="26"/>
      <c r="I4" s="26"/>
      <c r="J4" s="26"/>
      <c r="K4" s="27"/>
      <c r="L4" s="213"/>
      <c r="M4" s="14"/>
      <c r="N4" s="14"/>
    </row>
    <row r="5" spans="1:14" s="127" customFormat="1" ht="15" customHeight="1">
      <c r="A5" s="767" t="s">
        <v>216</v>
      </c>
      <c r="B5" s="767"/>
      <c r="C5" s="767"/>
      <c r="D5" s="767"/>
      <c r="E5" s="767"/>
      <c r="F5" s="767"/>
      <c r="G5" s="767"/>
      <c r="H5" s="767"/>
      <c r="I5" s="767"/>
      <c r="J5" s="767"/>
      <c r="K5" s="767"/>
      <c r="L5" s="302"/>
      <c r="M5" s="302"/>
      <c r="N5" s="302"/>
    </row>
    <row r="6" spans="1:14" s="127" customFormat="1" ht="15" customHeight="1">
      <c r="A6" s="251" t="s">
        <v>299</v>
      </c>
      <c r="B6" s="768"/>
      <c r="C6" s="768"/>
      <c r="D6" s="768"/>
      <c r="E6" s="768"/>
      <c r="F6" s="768"/>
      <c r="G6" s="768"/>
      <c r="H6" s="768"/>
      <c r="I6" s="768"/>
      <c r="J6" s="768"/>
      <c r="K6" s="768"/>
      <c r="L6" s="303"/>
      <c r="M6" s="303"/>
      <c r="N6" s="303"/>
    </row>
    <row r="7" spans="1:14" s="127" customFormat="1" ht="15" customHeight="1">
      <c r="A7" s="307" t="s">
        <v>292</v>
      </c>
      <c r="B7" s="769"/>
      <c r="C7" s="770"/>
      <c r="D7" s="309" t="s">
        <v>288</v>
      </c>
      <c r="E7" s="772"/>
      <c r="F7" s="773"/>
      <c r="G7" s="773"/>
      <c r="H7" s="774"/>
      <c r="I7" s="304" t="s">
        <v>218</v>
      </c>
      <c r="J7" s="771"/>
      <c r="K7" s="771"/>
      <c r="L7" s="766"/>
      <c r="M7" s="766"/>
      <c r="N7" s="766"/>
    </row>
    <row r="8" spans="1:14" s="127" customFormat="1" ht="15" customHeight="1">
      <c r="A8" s="307" t="s">
        <v>219</v>
      </c>
      <c r="B8" s="682"/>
      <c r="C8" s="684"/>
      <c r="D8" s="305" t="s">
        <v>290</v>
      </c>
      <c r="E8" s="769"/>
      <c r="F8" s="775"/>
      <c r="G8" s="775"/>
      <c r="H8" s="770"/>
      <c r="I8" s="304" t="s">
        <v>289</v>
      </c>
      <c r="J8" s="458"/>
      <c r="K8" s="460"/>
      <c r="L8" s="766"/>
      <c r="M8" s="766"/>
      <c r="N8" s="766"/>
    </row>
    <row r="9" spans="1:14" ht="15.75" thickBot="1">
      <c r="A9" s="330" t="s">
        <v>32</v>
      </c>
      <c r="B9" s="331"/>
      <c r="C9" s="331"/>
      <c r="D9" s="331"/>
      <c r="E9" s="331"/>
      <c r="F9" s="331"/>
      <c r="G9" s="331"/>
      <c r="H9" s="331"/>
      <c r="I9" s="331"/>
      <c r="J9" s="331"/>
      <c r="K9" s="22"/>
      <c r="L9" s="213"/>
      <c r="M9" s="14"/>
      <c r="N9" s="14"/>
    </row>
    <row r="10" spans="1:14" ht="15.75" thickTop="1">
      <c r="A10" s="666" t="s">
        <v>11</v>
      </c>
      <c r="B10" s="668"/>
      <c r="C10" s="666" t="s">
        <v>3</v>
      </c>
      <c r="D10" s="667"/>
      <c r="E10" s="667"/>
      <c r="F10" s="667"/>
      <c r="G10" s="667"/>
      <c r="H10" s="667"/>
      <c r="I10" s="667"/>
      <c r="J10" s="667"/>
      <c r="K10" s="668"/>
      <c r="L10" s="213"/>
      <c r="M10" s="14"/>
      <c r="N10" s="14"/>
    </row>
    <row r="11" spans="1:14" ht="28.5" customHeight="1">
      <c r="A11" s="520" t="s">
        <v>89</v>
      </c>
      <c r="B11" s="522"/>
      <c r="C11" s="520" t="s">
        <v>75</v>
      </c>
      <c r="D11" s="521"/>
      <c r="E11" s="521"/>
      <c r="F11" s="521"/>
      <c r="G11" s="521"/>
      <c r="H11" s="521"/>
      <c r="I11" s="521"/>
      <c r="J11" s="521"/>
      <c r="K11" s="522"/>
      <c r="L11" s="213"/>
      <c r="M11" s="14"/>
      <c r="N11" s="14"/>
    </row>
    <row r="12" spans="1:14" ht="15" customHeight="1">
      <c r="A12" s="718"/>
      <c r="B12" s="718"/>
      <c r="C12" s="660" t="s">
        <v>111</v>
      </c>
      <c r="D12" s="705" t="s">
        <v>22</v>
      </c>
      <c r="E12" s="705" t="s">
        <v>73</v>
      </c>
      <c r="F12" s="590" t="s">
        <v>80</v>
      </c>
      <c r="G12" s="591"/>
      <c r="H12" s="706" t="s">
        <v>79</v>
      </c>
      <c r="I12" s="706" t="s">
        <v>76</v>
      </c>
      <c r="J12" s="707" t="s">
        <v>74</v>
      </c>
      <c r="K12" s="706" t="s">
        <v>52</v>
      </c>
      <c r="L12" s="213"/>
      <c r="M12" s="14"/>
      <c r="N12" s="14"/>
    </row>
    <row r="13" spans="1:14" ht="21.75" customHeight="1">
      <c r="A13" s="718"/>
      <c r="B13" s="718"/>
      <c r="C13" s="661"/>
      <c r="D13" s="705"/>
      <c r="E13" s="705"/>
      <c r="F13" s="593"/>
      <c r="G13" s="594"/>
      <c r="H13" s="706"/>
      <c r="I13" s="706"/>
      <c r="J13" s="707"/>
      <c r="K13" s="706"/>
      <c r="L13" s="213"/>
      <c r="M13" s="14"/>
      <c r="N13" s="14"/>
    </row>
    <row r="14" spans="1:14" ht="30" customHeight="1" hidden="1">
      <c r="A14" s="710"/>
      <c r="B14" s="710"/>
      <c r="C14" s="322"/>
      <c r="D14" s="315"/>
      <c r="E14" s="315"/>
      <c r="F14" s="618"/>
      <c r="G14" s="711"/>
      <c r="H14" s="54"/>
      <c r="I14" s="314">
        <f>CEILING(C14*D14*F14*H14,1)</f>
        <v>0</v>
      </c>
      <c r="J14" s="332"/>
      <c r="K14" s="314">
        <f>IF(I14-J14&lt;0,0,I14-J14)</f>
        <v>0</v>
      </c>
      <c r="L14" s="29"/>
      <c r="M14" s="14"/>
      <c r="N14" s="14"/>
    </row>
    <row r="15" spans="1:14" ht="30" customHeight="1" hidden="1">
      <c r="A15" s="712"/>
      <c r="B15" s="712"/>
      <c r="C15" s="323"/>
      <c r="D15" s="327"/>
      <c r="E15" s="327"/>
      <c r="F15" s="713"/>
      <c r="G15" s="714"/>
      <c r="H15" s="83"/>
      <c r="I15" s="314">
        <f>CEILING(D15*F15*H15,1)</f>
        <v>0</v>
      </c>
      <c r="J15" s="328"/>
      <c r="K15" s="314">
        <f>IF(I15-J15&lt;0,0,I15-J15)</f>
        <v>0</v>
      </c>
      <c r="L15" s="29"/>
      <c r="M15" s="14"/>
      <c r="N15" s="14"/>
    </row>
    <row r="16" spans="1:11" ht="15">
      <c r="A16" s="529" t="s">
        <v>54</v>
      </c>
      <c r="B16" s="529"/>
      <c r="C16" s="529"/>
      <c r="D16" s="529"/>
      <c r="E16" s="529"/>
      <c r="F16" s="529"/>
      <c r="G16" s="529"/>
      <c r="H16" s="529"/>
      <c r="I16" s="314">
        <f>SUM(I14:I15)</f>
        <v>0</v>
      </c>
      <c r="J16" s="314">
        <f>SUM(J14:J15)</f>
        <v>0</v>
      </c>
      <c r="K16" s="314">
        <f>SUM(K14:K15)</f>
        <v>0</v>
      </c>
    </row>
    <row r="17" spans="1:11" ht="22.5" customHeight="1">
      <c r="A17" s="57" t="s">
        <v>21</v>
      </c>
      <c r="B17" s="311"/>
      <c r="C17" s="312"/>
      <c r="D17" s="312"/>
      <c r="E17" s="312"/>
      <c r="F17" s="312"/>
      <c r="G17" s="312"/>
      <c r="H17" s="312"/>
      <c r="I17" s="55"/>
      <c r="J17" s="55"/>
      <c r="K17" s="56"/>
    </row>
    <row r="18" spans="1:11" ht="200.1" customHeight="1">
      <c r="A18" s="397"/>
      <c r="B18" s="398"/>
      <c r="C18" s="398"/>
      <c r="D18" s="398"/>
      <c r="E18" s="398"/>
      <c r="F18" s="398"/>
      <c r="G18" s="398"/>
      <c r="H18" s="398"/>
      <c r="I18" s="398"/>
      <c r="J18" s="398"/>
      <c r="K18" s="399"/>
    </row>
    <row r="19" spans="1:11" ht="16.5" customHeight="1" hidden="1">
      <c r="A19" s="403"/>
      <c r="B19" s="404"/>
      <c r="C19" s="404"/>
      <c r="D19" s="404"/>
      <c r="E19" s="404"/>
      <c r="F19" s="404"/>
      <c r="G19" s="404"/>
      <c r="H19" s="404"/>
      <c r="I19" s="404"/>
      <c r="J19" s="404"/>
      <c r="K19" s="405"/>
    </row>
    <row r="20" spans="1:11" ht="15.75" thickBot="1">
      <c r="A20" s="330" t="s">
        <v>33</v>
      </c>
      <c r="B20" s="331"/>
      <c r="C20" s="331"/>
      <c r="D20" s="331"/>
      <c r="E20" s="331"/>
      <c r="F20" s="331"/>
      <c r="G20" s="331"/>
      <c r="H20" s="331"/>
      <c r="I20" s="331"/>
      <c r="J20" s="331"/>
      <c r="K20" s="22"/>
    </row>
    <row r="21" spans="1:11" ht="15.75" thickTop="1">
      <c r="A21" s="666" t="s">
        <v>12</v>
      </c>
      <c r="B21" s="667"/>
      <c r="C21" s="668"/>
      <c r="D21" s="715" t="s">
        <v>3</v>
      </c>
      <c r="E21" s="715"/>
      <c r="F21" s="715"/>
      <c r="G21" s="715"/>
      <c r="H21" s="715"/>
      <c r="I21" s="715"/>
      <c r="J21" s="715"/>
      <c r="K21" s="715"/>
    </row>
    <row r="22" spans="1:11" ht="28.5" customHeight="1">
      <c r="A22" s="520" t="s">
        <v>23</v>
      </c>
      <c r="B22" s="521"/>
      <c r="C22" s="522"/>
      <c r="D22" s="716" t="s">
        <v>85</v>
      </c>
      <c r="E22" s="716"/>
      <c r="F22" s="716"/>
      <c r="G22" s="716"/>
      <c r="H22" s="716"/>
      <c r="I22" s="716"/>
      <c r="J22" s="716"/>
      <c r="K22" s="716"/>
    </row>
    <row r="23" spans="1:11" ht="15" customHeight="1">
      <c r="A23" s="480"/>
      <c r="B23" s="481"/>
      <c r="C23" s="482"/>
      <c r="D23" s="705" t="s">
        <v>96</v>
      </c>
      <c r="E23" s="705"/>
      <c r="F23" s="706" t="s">
        <v>73</v>
      </c>
      <c r="G23" s="706"/>
      <c r="H23" s="706"/>
      <c r="I23" s="706" t="s">
        <v>76</v>
      </c>
      <c r="J23" s="707" t="s">
        <v>74</v>
      </c>
      <c r="K23" s="706" t="s">
        <v>52</v>
      </c>
    </row>
    <row r="24" spans="1:11" ht="20.25" customHeight="1">
      <c r="A24" s="483"/>
      <c r="B24" s="484"/>
      <c r="C24" s="485"/>
      <c r="D24" s="705"/>
      <c r="E24" s="705"/>
      <c r="F24" s="706"/>
      <c r="G24" s="706"/>
      <c r="H24" s="706"/>
      <c r="I24" s="706"/>
      <c r="J24" s="707"/>
      <c r="K24" s="706"/>
    </row>
    <row r="25" spans="1:11" ht="30" customHeight="1" hidden="1">
      <c r="A25" s="562"/>
      <c r="B25" s="580"/>
      <c r="C25" s="563"/>
      <c r="D25" s="709"/>
      <c r="E25" s="709"/>
      <c r="F25" s="719"/>
      <c r="G25" s="719"/>
      <c r="H25" s="719"/>
      <c r="I25" s="314">
        <f>CEILING(D25*F25,1)</f>
        <v>0</v>
      </c>
      <c r="J25" s="332"/>
      <c r="K25" s="314">
        <f>IF(I25-J25&lt;0,0,I25-J25)</f>
        <v>0</v>
      </c>
    </row>
    <row r="26" spans="1:11" ht="30" customHeight="1" hidden="1">
      <c r="A26" s="587"/>
      <c r="B26" s="589"/>
      <c r="C26" s="316"/>
      <c r="D26" s="720"/>
      <c r="E26" s="720"/>
      <c r="F26" s="721"/>
      <c r="G26" s="721"/>
      <c r="H26" s="721"/>
      <c r="I26" s="314">
        <f>CEILING(D26*F26,1)</f>
        <v>0</v>
      </c>
      <c r="J26" s="328"/>
      <c r="K26" s="314">
        <f>IF(I26-J26&lt;0,0,I26-J26)</f>
        <v>0</v>
      </c>
    </row>
    <row r="27" spans="1:11" ht="15">
      <c r="A27" s="468" t="s">
        <v>20</v>
      </c>
      <c r="B27" s="469"/>
      <c r="C27" s="469"/>
      <c r="D27" s="469"/>
      <c r="E27" s="469"/>
      <c r="F27" s="469"/>
      <c r="G27" s="469"/>
      <c r="H27" s="470"/>
      <c r="I27" s="314">
        <f>SUM(I25:I26)</f>
        <v>0</v>
      </c>
      <c r="J27" s="314">
        <f>SUM(J25:J26)</f>
        <v>0</v>
      </c>
      <c r="K27" s="314">
        <f>SUM(K25:K26)</f>
        <v>0</v>
      </c>
    </row>
    <row r="28" spans="1:11" ht="22.5" customHeight="1">
      <c r="A28" s="57" t="s">
        <v>21</v>
      </c>
      <c r="B28" s="311"/>
      <c r="C28" s="312"/>
      <c r="D28" s="312"/>
      <c r="E28" s="312"/>
      <c r="F28" s="312"/>
      <c r="G28" s="312"/>
      <c r="H28" s="312"/>
      <c r="I28" s="55"/>
      <c r="J28" s="55"/>
      <c r="K28" s="56"/>
    </row>
    <row r="29" spans="1:11" ht="200.1" customHeight="1">
      <c r="A29" s="397"/>
      <c r="B29" s="398"/>
      <c r="C29" s="398"/>
      <c r="D29" s="398"/>
      <c r="E29" s="398"/>
      <c r="F29" s="398"/>
      <c r="G29" s="398"/>
      <c r="H29" s="398"/>
      <c r="I29" s="398"/>
      <c r="J29" s="398"/>
      <c r="K29" s="399"/>
    </row>
    <row r="30" spans="1:11" ht="16.5" customHeight="1" hidden="1">
      <c r="A30" s="403"/>
      <c r="B30" s="404"/>
      <c r="C30" s="404"/>
      <c r="D30" s="404"/>
      <c r="E30" s="404"/>
      <c r="F30" s="404"/>
      <c r="G30" s="404"/>
      <c r="H30" s="404"/>
      <c r="I30" s="404"/>
      <c r="J30" s="404"/>
      <c r="K30" s="405"/>
    </row>
    <row r="31" spans="1:11" ht="15.75" thickBot="1">
      <c r="A31" s="330" t="s">
        <v>34</v>
      </c>
      <c r="B31" s="331"/>
      <c r="C31" s="331"/>
      <c r="D31" s="331"/>
      <c r="E31" s="331"/>
      <c r="F31" s="331"/>
      <c r="G31" s="331"/>
      <c r="H31" s="331"/>
      <c r="I31" s="331"/>
      <c r="J31" s="331"/>
      <c r="K31" s="22"/>
    </row>
    <row r="32" spans="1:11" ht="15.75" thickTop="1">
      <c r="A32" s="18" t="s">
        <v>13</v>
      </c>
      <c r="B32" s="630" t="s">
        <v>14</v>
      </c>
      <c r="C32" s="632"/>
      <c r="D32" s="630" t="s">
        <v>15</v>
      </c>
      <c r="E32" s="632"/>
      <c r="F32" s="724" t="s">
        <v>3</v>
      </c>
      <c r="G32" s="725"/>
      <c r="H32" s="725"/>
      <c r="I32" s="725"/>
      <c r="J32" s="725"/>
      <c r="K32" s="726"/>
    </row>
    <row r="33" spans="1:11" ht="47.25" customHeight="1">
      <c r="A33" s="310" t="s">
        <v>24</v>
      </c>
      <c r="B33" s="520" t="s">
        <v>86</v>
      </c>
      <c r="C33" s="522"/>
      <c r="D33" s="520" t="s">
        <v>25</v>
      </c>
      <c r="E33" s="522"/>
      <c r="F33" s="520" t="s">
        <v>28</v>
      </c>
      <c r="G33" s="521"/>
      <c r="H33" s="521"/>
      <c r="I33" s="521"/>
      <c r="J33" s="521"/>
      <c r="K33" s="522"/>
    </row>
    <row r="34" spans="1:11" ht="15" customHeight="1">
      <c r="A34" s="480"/>
      <c r="B34" s="481"/>
      <c r="C34" s="481"/>
      <c r="D34" s="481"/>
      <c r="E34" s="482"/>
      <c r="F34" s="706" t="s">
        <v>26</v>
      </c>
      <c r="G34" s="707" t="s">
        <v>72</v>
      </c>
      <c r="H34" s="706" t="s">
        <v>27</v>
      </c>
      <c r="I34" s="706" t="s">
        <v>76</v>
      </c>
      <c r="J34" s="707" t="s">
        <v>74</v>
      </c>
      <c r="K34" s="706" t="s">
        <v>52</v>
      </c>
    </row>
    <row r="35" spans="1:11" s="19" customFormat="1" ht="33.75" customHeight="1">
      <c r="A35" s="483"/>
      <c r="B35" s="484"/>
      <c r="C35" s="484"/>
      <c r="D35" s="484"/>
      <c r="E35" s="485"/>
      <c r="F35" s="706"/>
      <c r="G35" s="707"/>
      <c r="H35" s="706"/>
      <c r="I35" s="706"/>
      <c r="J35" s="707"/>
      <c r="K35" s="706"/>
    </row>
    <row r="36" spans="1:11" s="19" customFormat="1" ht="45" customHeight="1" hidden="1">
      <c r="A36" s="48"/>
      <c r="B36" s="722"/>
      <c r="C36" s="723"/>
      <c r="D36" s="511"/>
      <c r="E36" s="511"/>
      <c r="F36" s="315"/>
      <c r="G36" s="313"/>
      <c r="H36" s="320"/>
      <c r="I36" s="314">
        <f>CEILING(F36*G36*H36,1)</f>
        <v>0</v>
      </c>
      <c r="J36" s="332"/>
      <c r="K36" s="314">
        <f>IF(I36-J36&lt;0,0,I36-J36)</f>
        <v>0</v>
      </c>
    </row>
    <row r="37" spans="1:11" s="19" customFormat="1" ht="45" customHeight="1" hidden="1">
      <c r="A37" s="84"/>
      <c r="B37" s="321"/>
      <c r="C37" s="321"/>
      <c r="D37" s="704"/>
      <c r="E37" s="704"/>
      <c r="F37" s="327"/>
      <c r="G37" s="325"/>
      <c r="H37" s="87"/>
      <c r="I37" s="314">
        <f>CEILING(F37*G37*H37,1)</f>
        <v>0</v>
      </c>
      <c r="J37" s="328"/>
      <c r="K37" s="314">
        <f>IF(I37-J37&lt;0,0,I37-J37)</f>
        <v>0</v>
      </c>
    </row>
    <row r="38" spans="1:11" ht="15">
      <c r="A38" s="468" t="s">
        <v>20</v>
      </c>
      <c r="B38" s="469"/>
      <c r="C38" s="469"/>
      <c r="D38" s="469"/>
      <c r="E38" s="469"/>
      <c r="F38" s="469"/>
      <c r="G38" s="469"/>
      <c r="H38" s="470"/>
      <c r="I38" s="314">
        <f>SUM(I36:I37)</f>
        <v>0</v>
      </c>
      <c r="J38" s="314">
        <f>SUM(J36:J37)</f>
        <v>0</v>
      </c>
      <c r="K38" s="314">
        <f>SUM(K36:K37)</f>
        <v>0</v>
      </c>
    </row>
    <row r="39" spans="1:11" ht="22.5" customHeight="1">
      <c r="A39" s="57" t="s">
        <v>21</v>
      </c>
      <c r="B39" s="311"/>
      <c r="C39" s="312"/>
      <c r="D39" s="312"/>
      <c r="E39" s="312"/>
      <c r="F39" s="312"/>
      <c r="G39" s="312"/>
      <c r="H39" s="312"/>
      <c r="I39" s="55"/>
      <c r="J39" s="55"/>
      <c r="K39" s="56"/>
    </row>
    <row r="40" spans="1:11" ht="200.1" customHeight="1">
      <c r="A40" s="397"/>
      <c r="B40" s="398"/>
      <c r="C40" s="398"/>
      <c r="D40" s="398"/>
      <c r="E40" s="398"/>
      <c r="F40" s="398"/>
      <c r="G40" s="398"/>
      <c r="H40" s="398"/>
      <c r="I40" s="398"/>
      <c r="J40" s="398"/>
      <c r="K40" s="399"/>
    </row>
    <row r="41" spans="1:11" ht="16.5" customHeight="1" hidden="1">
      <c r="A41" s="403"/>
      <c r="B41" s="404"/>
      <c r="C41" s="404"/>
      <c r="D41" s="404"/>
      <c r="E41" s="404"/>
      <c r="F41" s="404"/>
      <c r="G41" s="404"/>
      <c r="H41" s="404"/>
      <c r="I41" s="404"/>
      <c r="J41" s="404"/>
      <c r="K41" s="405"/>
    </row>
    <row r="42" spans="1:11" ht="15.75" thickBot="1">
      <c r="A42" s="330" t="s">
        <v>35</v>
      </c>
      <c r="B42" s="331"/>
      <c r="C42" s="331"/>
      <c r="D42" s="331"/>
      <c r="E42" s="331"/>
      <c r="F42" s="331"/>
      <c r="G42" s="331"/>
      <c r="H42" s="331"/>
      <c r="I42" s="331"/>
      <c r="J42" s="331"/>
      <c r="K42" s="22"/>
    </row>
    <row r="43" spans="1:11" ht="15.75" thickTop="1">
      <c r="A43" s="666" t="s">
        <v>18</v>
      </c>
      <c r="B43" s="667"/>
      <c r="C43" s="668"/>
      <c r="D43" s="575" t="s">
        <v>3</v>
      </c>
      <c r="E43" s="576"/>
      <c r="F43" s="576"/>
      <c r="G43" s="576"/>
      <c r="H43" s="576"/>
      <c r="I43" s="576"/>
      <c r="J43" s="576"/>
      <c r="K43" s="577"/>
    </row>
    <row r="44" spans="1:11" ht="30" customHeight="1">
      <c r="A44" s="520" t="s">
        <v>29</v>
      </c>
      <c r="B44" s="521"/>
      <c r="C44" s="522"/>
      <c r="D44" s="520" t="s">
        <v>30</v>
      </c>
      <c r="E44" s="521"/>
      <c r="F44" s="521"/>
      <c r="G44" s="521"/>
      <c r="H44" s="521"/>
      <c r="I44" s="521"/>
      <c r="J44" s="521"/>
      <c r="K44" s="522"/>
    </row>
    <row r="45" spans="1:11" ht="15" customHeight="1">
      <c r="A45" s="480"/>
      <c r="B45" s="481"/>
      <c r="C45" s="482"/>
      <c r="D45" s="705" t="s">
        <v>31</v>
      </c>
      <c r="E45" s="705"/>
      <c r="F45" s="706" t="s">
        <v>26</v>
      </c>
      <c r="G45" s="706"/>
      <c r="H45" s="706"/>
      <c r="I45" s="706" t="s">
        <v>76</v>
      </c>
      <c r="J45" s="707" t="s">
        <v>74</v>
      </c>
      <c r="K45" s="706" t="s">
        <v>52</v>
      </c>
    </row>
    <row r="46" spans="1:11" ht="15">
      <c r="A46" s="483"/>
      <c r="B46" s="484"/>
      <c r="C46" s="485"/>
      <c r="D46" s="705"/>
      <c r="E46" s="705"/>
      <c r="F46" s="706"/>
      <c r="G46" s="706"/>
      <c r="H46" s="706"/>
      <c r="I46" s="706"/>
      <c r="J46" s="707"/>
      <c r="K46" s="706"/>
    </row>
    <row r="47" spans="1:11" ht="45.75" customHeight="1" hidden="1">
      <c r="A47" s="465"/>
      <c r="B47" s="466"/>
      <c r="C47" s="467"/>
      <c r="D47" s="708"/>
      <c r="E47" s="708"/>
      <c r="F47" s="709"/>
      <c r="G47" s="709"/>
      <c r="H47" s="709"/>
      <c r="I47" s="314">
        <f>CEILING(D47*F47,1)</f>
        <v>0</v>
      </c>
      <c r="J47" s="332"/>
      <c r="K47" s="314">
        <f>IF(I47-J47&lt;0,0,I47-J47)</f>
        <v>0</v>
      </c>
    </row>
    <row r="48" spans="1:11" ht="45.75" customHeight="1" hidden="1">
      <c r="A48" s="727"/>
      <c r="B48" s="728"/>
      <c r="C48" s="326"/>
      <c r="D48" s="729"/>
      <c r="E48" s="729"/>
      <c r="F48" s="720"/>
      <c r="G48" s="720"/>
      <c r="H48" s="720"/>
      <c r="I48" s="314">
        <f>CEILING(D48*F48,1)</f>
        <v>0</v>
      </c>
      <c r="J48" s="328"/>
      <c r="K48" s="314">
        <f>IF(I48-J48&lt;0,0,I48-J48)</f>
        <v>0</v>
      </c>
    </row>
    <row r="49" spans="1:11" ht="15">
      <c r="A49" s="468" t="s">
        <v>20</v>
      </c>
      <c r="B49" s="469"/>
      <c r="C49" s="469"/>
      <c r="D49" s="469"/>
      <c r="E49" s="469"/>
      <c r="F49" s="469"/>
      <c r="G49" s="469"/>
      <c r="H49" s="470"/>
      <c r="I49" s="314">
        <f>SUM(I47:I48)</f>
        <v>0</v>
      </c>
      <c r="J49" s="314">
        <f>SUM(J47:J48)</f>
        <v>0</v>
      </c>
      <c r="K49" s="314">
        <f>SUM(K47:K48)</f>
        <v>0</v>
      </c>
    </row>
    <row r="50" spans="1:11" ht="22.5" customHeight="1">
      <c r="A50" s="57" t="s">
        <v>21</v>
      </c>
      <c r="B50" s="311"/>
      <c r="C50" s="312"/>
      <c r="D50" s="312"/>
      <c r="E50" s="312"/>
      <c r="F50" s="312"/>
      <c r="G50" s="312"/>
      <c r="H50" s="312"/>
      <c r="I50" s="55"/>
      <c r="J50" s="55"/>
      <c r="K50" s="56"/>
    </row>
    <row r="51" spans="1:11" ht="200.1" customHeight="1">
      <c r="A51" s="397"/>
      <c r="B51" s="398"/>
      <c r="C51" s="398"/>
      <c r="D51" s="398"/>
      <c r="E51" s="398"/>
      <c r="F51" s="398"/>
      <c r="G51" s="398"/>
      <c r="H51" s="398"/>
      <c r="I51" s="398"/>
      <c r="J51" s="398"/>
      <c r="K51" s="399"/>
    </row>
    <row r="52" spans="1:11" ht="16.5" customHeight="1" hidden="1">
      <c r="A52" s="403"/>
      <c r="B52" s="404"/>
      <c r="C52" s="404"/>
      <c r="D52" s="404"/>
      <c r="E52" s="404"/>
      <c r="F52" s="404"/>
      <c r="G52" s="404"/>
      <c r="H52" s="404"/>
      <c r="I52" s="404"/>
      <c r="J52" s="404"/>
      <c r="K52" s="405"/>
    </row>
    <row r="53" spans="1:11" ht="15.75" thickBot="1">
      <c r="A53" s="330" t="s">
        <v>37</v>
      </c>
      <c r="B53" s="331"/>
      <c r="C53" s="331"/>
      <c r="D53" s="331"/>
      <c r="E53" s="331"/>
      <c r="F53" s="331"/>
      <c r="G53" s="331"/>
      <c r="H53" s="331"/>
      <c r="I53" s="331"/>
      <c r="J53" s="331"/>
      <c r="K53" s="22"/>
    </row>
    <row r="54" spans="1:11" ht="15.75" thickTop="1">
      <c r="A54" s="666" t="s">
        <v>16</v>
      </c>
      <c r="B54" s="667"/>
      <c r="C54" s="668"/>
      <c r="D54" s="575" t="s">
        <v>3</v>
      </c>
      <c r="E54" s="576"/>
      <c r="F54" s="576"/>
      <c r="G54" s="576"/>
      <c r="H54" s="576"/>
      <c r="I54" s="576"/>
      <c r="J54" s="576"/>
      <c r="K54" s="577"/>
    </row>
    <row r="55" spans="1:11" ht="28.5" customHeight="1">
      <c r="A55" s="520" t="s">
        <v>36</v>
      </c>
      <c r="B55" s="521"/>
      <c r="C55" s="522"/>
      <c r="D55" s="520" t="s">
        <v>38</v>
      </c>
      <c r="E55" s="521"/>
      <c r="F55" s="521"/>
      <c r="G55" s="521"/>
      <c r="H55" s="521"/>
      <c r="I55" s="521"/>
      <c r="J55" s="521"/>
      <c r="K55" s="522"/>
    </row>
    <row r="56" spans="1:11" ht="15" customHeight="1">
      <c r="A56" s="480"/>
      <c r="B56" s="481"/>
      <c r="C56" s="482"/>
      <c r="D56" s="705" t="s">
        <v>31</v>
      </c>
      <c r="E56" s="705"/>
      <c r="F56" s="706" t="s">
        <v>26</v>
      </c>
      <c r="G56" s="706"/>
      <c r="H56" s="706"/>
      <c r="I56" s="706" t="s">
        <v>76</v>
      </c>
      <c r="J56" s="707" t="s">
        <v>74</v>
      </c>
      <c r="K56" s="706" t="s">
        <v>52</v>
      </c>
    </row>
    <row r="57" spans="1:11" ht="15">
      <c r="A57" s="483"/>
      <c r="B57" s="484"/>
      <c r="C57" s="485"/>
      <c r="D57" s="705"/>
      <c r="E57" s="705"/>
      <c r="F57" s="706"/>
      <c r="G57" s="706"/>
      <c r="H57" s="706"/>
      <c r="I57" s="706"/>
      <c r="J57" s="707"/>
      <c r="K57" s="706"/>
    </row>
    <row r="58" spans="1:11" ht="30" customHeight="1" hidden="1">
      <c r="A58" s="562"/>
      <c r="B58" s="580"/>
      <c r="C58" s="563"/>
      <c r="D58" s="708"/>
      <c r="E58" s="708"/>
      <c r="F58" s="730"/>
      <c r="G58" s="730"/>
      <c r="H58" s="730"/>
      <c r="I58" s="314">
        <f>CEILING(D58*F58,1)</f>
        <v>0</v>
      </c>
      <c r="J58" s="332"/>
      <c r="K58" s="314">
        <f>IF(I58-J58&lt;0,0,I58-J58)</f>
        <v>0</v>
      </c>
    </row>
    <row r="59" spans="1:11" ht="30" customHeight="1" hidden="1">
      <c r="A59" s="587"/>
      <c r="B59" s="589"/>
      <c r="C59" s="316"/>
      <c r="D59" s="729"/>
      <c r="E59" s="729"/>
      <c r="F59" s="731"/>
      <c r="G59" s="731"/>
      <c r="H59" s="731"/>
      <c r="I59" s="314">
        <f>CEILING(D59*F59,1)</f>
        <v>0</v>
      </c>
      <c r="J59" s="328"/>
      <c r="K59" s="314">
        <f>IF(I59-J59&lt;0,0,I59-J59)</f>
        <v>0</v>
      </c>
    </row>
    <row r="60" spans="1:11" ht="15">
      <c r="A60" s="468" t="s">
        <v>20</v>
      </c>
      <c r="B60" s="469"/>
      <c r="C60" s="469"/>
      <c r="D60" s="469"/>
      <c r="E60" s="469"/>
      <c r="F60" s="469"/>
      <c r="G60" s="469"/>
      <c r="H60" s="470"/>
      <c r="I60" s="314">
        <f>SUM(I58:I59)</f>
        <v>0</v>
      </c>
      <c r="J60" s="314">
        <f>SUM(J58:J59)</f>
        <v>0</v>
      </c>
      <c r="K60" s="314">
        <f>SUM(K58:K59)</f>
        <v>0</v>
      </c>
    </row>
    <row r="61" spans="1:11" ht="22.5" customHeight="1">
      <c r="A61" s="57" t="s">
        <v>21</v>
      </c>
      <c r="B61" s="311"/>
      <c r="C61" s="312"/>
      <c r="D61" s="312"/>
      <c r="E61" s="312"/>
      <c r="F61" s="312"/>
      <c r="G61" s="312"/>
      <c r="H61" s="312"/>
      <c r="I61" s="55"/>
      <c r="J61" s="55"/>
      <c r="K61" s="56"/>
    </row>
    <row r="62" spans="1:11" ht="200.1" customHeight="1">
      <c r="A62" s="397"/>
      <c r="B62" s="398"/>
      <c r="C62" s="398"/>
      <c r="D62" s="398"/>
      <c r="E62" s="398"/>
      <c r="F62" s="398"/>
      <c r="G62" s="398"/>
      <c r="H62" s="398"/>
      <c r="I62" s="398"/>
      <c r="J62" s="398"/>
      <c r="K62" s="399"/>
    </row>
    <row r="63" spans="1:11" ht="16.5" customHeight="1" hidden="1">
      <c r="A63" s="403"/>
      <c r="B63" s="404"/>
      <c r="C63" s="404"/>
      <c r="D63" s="404"/>
      <c r="E63" s="404"/>
      <c r="F63" s="404"/>
      <c r="G63" s="404"/>
      <c r="H63" s="404"/>
      <c r="I63" s="404"/>
      <c r="J63" s="404"/>
      <c r="K63" s="405"/>
    </row>
    <row r="64" spans="1:11" ht="15.75" thickBot="1">
      <c r="A64" s="330" t="s">
        <v>39</v>
      </c>
      <c r="B64" s="331"/>
      <c r="C64" s="331"/>
      <c r="D64" s="331"/>
      <c r="E64" s="331"/>
      <c r="F64" s="331"/>
      <c r="G64" s="331"/>
      <c r="H64" s="331"/>
      <c r="I64" s="331"/>
      <c r="J64" s="331"/>
      <c r="K64" s="22"/>
    </row>
    <row r="65" spans="1:11" ht="15.75" thickTop="1">
      <c r="A65" s="666" t="s">
        <v>17</v>
      </c>
      <c r="B65" s="667"/>
      <c r="C65" s="668"/>
      <c r="D65" s="575" t="s">
        <v>3</v>
      </c>
      <c r="E65" s="576"/>
      <c r="F65" s="576"/>
      <c r="G65" s="576"/>
      <c r="H65" s="576"/>
      <c r="I65" s="576"/>
      <c r="J65" s="576"/>
      <c r="K65" s="577"/>
    </row>
    <row r="66" spans="1:11" ht="28.5" customHeight="1">
      <c r="A66" s="520" t="s">
        <v>87</v>
      </c>
      <c r="B66" s="521"/>
      <c r="C66" s="522"/>
      <c r="D66" s="741" t="s">
        <v>40</v>
      </c>
      <c r="E66" s="742"/>
      <c r="F66" s="742"/>
      <c r="G66" s="742"/>
      <c r="H66" s="742"/>
      <c r="I66" s="742"/>
      <c r="J66" s="742"/>
      <c r="K66" s="743"/>
    </row>
    <row r="67" spans="1:11" ht="15" customHeight="1">
      <c r="A67" s="480"/>
      <c r="B67" s="481"/>
      <c r="C67" s="482"/>
      <c r="D67" s="705" t="s">
        <v>31</v>
      </c>
      <c r="E67" s="705"/>
      <c r="F67" s="706" t="s">
        <v>26</v>
      </c>
      <c r="G67" s="706"/>
      <c r="H67" s="706"/>
      <c r="I67" s="706" t="s">
        <v>76</v>
      </c>
      <c r="J67" s="707" t="s">
        <v>74</v>
      </c>
      <c r="K67" s="706" t="s">
        <v>52</v>
      </c>
    </row>
    <row r="68" spans="1:11" ht="15">
      <c r="A68" s="483"/>
      <c r="B68" s="484"/>
      <c r="C68" s="485"/>
      <c r="D68" s="705"/>
      <c r="E68" s="705"/>
      <c r="F68" s="706"/>
      <c r="G68" s="706"/>
      <c r="H68" s="706"/>
      <c r="I68" s="706"/>
      <c r="J68" s="707"/>
      <c r="K68" s="706"/>
    </row>
    <row r="69" spans="1:11" ht="30" customHeight="1" hidden="1">
      <c r="A69" s="738"/>
      <c r="B69" s="739"/>
      <c r="C69" s="740"/>
      <c r="D69" s="744"/>
      <c r="E69" s="744"/>
      <c r="F69" s="745"/>
      <c r="G69" s="745"/>
      <c r="H69" s="745"/>
      <c r="I69" s="314">
        <f>CEILING(D69*F69,1)</f>
        <v>0</v>
      </c>
      <c r="J69" s="332"/>
      <c r="K69" s="314">
        <f>IF(I69-J69&lt;0,0,I69-J69)</f>
        <v>0</v>
      </c>
    </row>
    <row r="70" spans="1:11" ht="30" customHeight="1">
      <c r="A70" s="738" t="s">
        <v>56</v>
      </c>
      <c r="B70" s="739"/>
      <c r="C70" s="740"/>
      <c r="D70" s="744"/>
      <c r="E70" s="744"/>
      <c r="F70" s="745"/>
      <c r="G70" s="745"/>
      <c r="H70" s="745"/>
      <c r="I70" s="314">
        <f>CEILING(D70*F70,1)</f>
        <v>0</v>
      </c>
      <c r="J70" s="328"/>
      <c r="K70" s="314">
        <f>IF(I70-J70&lt;0,0,I70-J70)</f>
        <v>0</v>
      </c>
    </row>
    <row r="71" spans="1:11" ht="15">
      <c r="A71" s="468" t="s">
        <v>20</v>
      </c>
      <c r="B71" s="469"/>
      <c r="C71" s="469"/>
      <c r="D71" s="469"/>
      <c r="E71" s="469"/>
      <c r="F71" s="469"/>
      <c r="G71" s="469"/>
      <c r="H71" s="470"/>
      <c r="I71" s="314">
        <f>SUM(I69:I70)</f>
        <v>0</v>
      </c>
      <c r="J71" s="314">
        <f>SUM(J69:J70)</f>
        <v>0</v>
      </c>
      <c r="K71" s="314">
        <f>SUM(K69:K70)</f>
        <v>0</v>
      </c>
    </row>
    <row r="72" spans="1:11" ht="22.5" customHeight="1">
      <c r="A72" s="57" t="s">
        <v>21</v>
      </c>
      <c r="B72" s="311"/>
      <c r="C72" s="312"/>
      <c r="D72" s="312"/>
      <c r="E72" s="312"/>
      <c r="F72" s="312"/>
      <c r="G72" s="312"/>
      <c r="H72" s="312"/>
      <c r="I72" s="55"/>
      <c r="J72" s="55"/>
      <c r="K72" s="56"/>
    </row>
    <row r="73" spans="1:11" ht="200.1" customHeight="1">
      <c r="A73" s="758"/>
      <c r="B73" s="759"/>
      <c r="C73" s="759"/>
      <c r="D73" s="759"/>
      <c r="E73" s="759"/>
      <c r="F73" s="759"/>
      <c r="G73" s="759"/>
      <c r="H73" s="759"/>
      <c r="I73" s="759"/>
      <c r="J73" s="759"/>
      <c r="K73" s="760"/>
    </row>
    <row r="74" spans="1:11" ht="16.5" customHeight="1" hidden="1">
      <c r="A74" s="761"/>
      <c r="B74" s="762"/>
      <c r="C74" s="762"/>
      <c r="D74" s="762"/>
      <c r="E74" s="762"/>
      <c r="F74" s="762"/>
      <c r="G74" s="762"/>
      <c r="H74" s="762"/>
      <c r="I74" s="762"/>
      <c r="J74" s="762"/>
      <c r="K74" s="763"/>
    </row>
    <row r="75" spans="1:11" ht="15.75" thickBot="1">
      <c r="A75" s="764" t="s">
        <v>229</v>
      </c>
      <c r="B75" s="765"/>
      <c r="C75" s="331"/>
      <c r="D75" s="331"/>
      <c r="E75" s="331"/>
      <c r="F75" s="331"/>
      <c r="G75" s="331"/>
      <c r="H75" s="331"/>
      <c r="I75" s="331"/>
      <c r="J75" s="331"/>
      <c r="K75" s="22"/>
    </row>
    <row r="76" spans="1:11" ht="15.75" thickTop="1">
      <c r="A76" s="666" t="s">
        <v>18</v>
      </c>
      <c r="B76" s="667"/>
      <c r="C76" s="667"/>
      <c r="D76" s="667"/>
      <c r="E76" s="667"/>
      <c r="F76" s="667"/>
      <c r="G76" s="667"/>
      <c r="H76" s="667"/>
      <c r="I76" s="667"/>
      <c r="J76" s="667"/>
      <c r="K76" s="668"/>
    </row>
    <row r="77" spans="1:11" ht="56.25" customHeight="1">
      <c r="A77" s="520" t="s">
        <v>234</v>
      </c>
      <c r="B77" s="521"/>
      <c r="C77" s="521"/>
      <c r="D77" s="521"/>
      <c r="E77" s="521"/>
      <c r="F77" s="521"/>
      <c r="G77" s="521"/>
      <c r="H77" s="521"/>
      <c r="I77" s="521"/>
      <c r="J77" s="521"/>
      <c r="K77" s="522"/>
    </row>
    <row r="78" spans="1:11" ht="15" customHeight="1">
      <c r="A78" s="480"/>
      <c r="B78" s="481"/>
      <c r="C78" s="481"/>
      <c r="D78" s="481"/>
      <c r="E78" s="481"/>
      <c r="F78" s="481"/>
      <c r="G78" s="481"/>
      <c r="H78" s="482"/>
      <c r="I78" s="706" t="s">
        <v>76</v>
      </c>
      <c r="J78" s="707" t="s">
        <v>74</v>
      </c>
      <c r="K78" s="706" t="s">
        <v>52</v>
      </c>
    </row>
    <row r="79" spans="1:11" ht="15.75" thickBot="1">
      <c r="A79" s="483"/>
      <c r="B79" s="484"/>
      <c r="C79" s="484"/>
      <c r="D79" s="484"/>
      <c r="E79" s="484"/>
      <c r="F79" s="484"/>
      <c r="G79" s="484"/>
      <c r="H79" s="485"/>
      <c r="I79" s="747"/>
      <c r="J79" s="707"/>
      <c r="K79" s="706"/>
    </row>
    <row r="80" spans="1:11" ht="30" customHeight="1" hidden="1">
      <c r="A80" s="748"/>
      <c r="B80" s="749"/>
      <c r="C80" s="749"/>
      <c r="D80" s="749"/>
      <c r="E80" s="749"/>
      <c r="F80" s="749"/>
      <c r="G80" s="749"/>
      <c r="H80" s="750"/>
      <c r="I80" s="319"/>
      <c r="J80" s="332"/>
      <c r="K80" s="314">
        <f>IF(I80-J80&lt;0,0,I80-J80)</f>
        <v>0</v>
      </c>
    </row>
    <row r="81" spans="1:11" ht="30" customHeight="1" hidden="1" thickBot="1">
      <c r="A81" s="755"/>
      <c r="B81" s="756"/>
      <c r="C81" s="756"/>
      <c r="D81" s="756"/>
      <c r="E81" s="756"/>
      <c r="F81" s="756"/>
      <c r="G81" s="756"/>
      <c r="H81" s="757"/>
      <c r="I81" s="89"/>
      <c r="J81" s="90"/>
      <c r="K81" s="80">
        <f>IF(I81-J81&lt;0,0,I81-J81)</f>
        <v>0</v>
      </c>
    </row>
    <row r="82" spans="1:11" ht="15.75" thickTop="1">
      <c r="A82" s="81" t="s">
        <v>13</v>
      </c>
      <c r="B82" s="630" t="s">
        <v>14</v>
      </c>
      <c r="C82" s="632"/>
      <c r="D82" s="630" t="s">
        <v>15</v>
      </c>
      <c r="E82" s="632"/>
      <c r="F82" s="630" t="s">
        <v>3</v>
      </c>
      <c r="G82" s="631"/>
      <c r="H82" s="631"/>
      <c r="I82" s="631"/>
      <c r="J82" s="631"/>
      <c r="K82" s="632"/>
    </row>
    <row r="83" spans="1:11" ht="47.25" customHeight="1">
      <c r="A83" s="310" t="s">
        <v>24</v>
      </c>
      <c r="B83" s="520" t="s">
        <v>86</v>
      </c>
      <c r="C83" s="522"/>
      <c r="D83" s="520" t="s">
        <v>25</v>
      </c>
      <c r="E83" s="522"/>
      <c r="F83" s="520" t="s">
        <v>28</v>
      </c>
      <c r="G83" s="521"/>
      <c r="H83" s="521"/>
      <c r="I83" s="521"/>
      <c r="J83" s="521"/>
      <c r="K83" s="522"/>
    </row>
    <row r="84" spans="1:11" ht="15" customHeight="1">
      <c r="A84" s="480"/>
      <c r="B84" s="481"/>
      <c r="C84" s="481"/>
      <c r="D84" s="481"/>
      <c r="E84" s="482"/>
      <c r="F84" s="706" t="s">
        <v>26</v>
      </c>
      <c r="G84" s="707" t="s">
        <v>72</v>
      </c>
      <c r="H84" s="706" t="s">
        <v>27</v>
      </c>
      <c r="I84" s="706" t="s">
        <v>76</v>
      </c>
      <c r="J84" s="707" t="s">
        <v>74</v>
      </c>
      <c r="K84" s="706" t="s">
        <v>52</v>
      </c>
    </row>
    <row r="85" spans="1:11" s="19" customFormat="1" ht="33.75" customHeight="1">
      <c r="A85" s="483"/>
      <c r="B85" s="484"/>
      <c r="C85" s="484"/>
      <c r="D85" s="484"/>
      <c r="E85" s="485"/>
      <c r="F85" s="706"/>
      <c r="G85" s="707"/>
      <c r="H85" s="706"/>
      <c r="I85" s="706"/>
      <c r="J85" s="707"/>
      <c r="K85" s="706"/>
    </row>
    <row r="86" spans="1:11" s="19" customFormat="1" ht="45" customHeight="1" hidden="1">
      <c r="A86" s="48"/>
      <c r="B86" s="722"/>
      <c r="C86" s="723"/>
      <c r="D86" s="511"/>
      <c r="E86" s="511"/>
      <c r="F86" s="315"/>
      <c r="G86" s="313"/>
      <c r="H86" s="320"/>
      <c r="I86" s="314">
        <f>CEILING(F86*G86*H86,1)</f>
        <v>0</v>
      </c>
      <c r="J86" s="332"/>
      <c r="K86" s="314">
        <f>IF(I86-J86&lt;0,0,I86-J86)</f>
        <v>0</v>
      </c>
    </row>
    <row r="87" spans="1:11" s="19" customFormat="1" ht="45" customHeight="1" hidden="1">
      <c r="A87" s="84"/>
      <c r="B87" s="321"/>
      <c r="C87" s="321"/>
      <c r="D87" s="704"/>
      <c r="E87" s="704"/>
      <c r="F87" s="327"/>
      <c r="G87" s="325"/>
      <c r="H87" s="87"/>
      <c r="I87" s="314">
        <f>CEILING(F87*G87*H87,1)</f>
        <v>0</v>
      </c>
      <c r="J87" s="328"/>
      <c r="K87" s="314">
        <f>IF(I87-J87&lt;0,0,I87-J87)</f>
        <v>0</v>
      </c>
    </row>
    <row r="88" spans="1:11" ht="15">
      <c r="A88" s="468" t="s">
        <v>20</v>
      </c>
      <c r="B88" s="469"/>
      <c r="C88" s="469"/>
      <c r="D88" s="469"/>
      <c r="E88" s="469"/>
      <c r="F88" s="469"/>
      <c r="G88" s="469"/>
      <c r="H88" s="470"/>
      <c r="I88" s="314">
        <f>SUM(I80:I81,I86:I87)</f>
        <v>0</v>
      </c>
      <c r="J88" s="314">
        <f>SUM(J80:J87)</f>
        <v>0</v>
      </c>
      <c r="K88" s="314">
        <f>SUM(K80:K87)</f>
        <v>0</v>
      </c>
    </row>
    <row r="89" spans="1:11" ht="22.5" customHeight="1">
      <c r="A89" s="57" t="s">
        <v>21</v>
      </c>
      <c r="B89" s="311"/>
      <c r="C89" s="312"/>
      <c r="D89" s="312"/>
      <c r="E89" s="312"/>
      <c r="F89" s="312"/>
      <c r="G89" s="312"/>
      <c r="H89" s="312"/>
      <c r="I89" s="55"/>
      <c r="J89" s="55"/>
      <c r="K89" s="56"/>
    </row>
    <row r="90" spans="1:11" ht="200.1" customHeight="1">
      <c r="A90" s="397"/>
      <c r="B90" s="398"/>
      <c r="C90" s="398"/>
      <c r="D90" s="398"/>
      <c r="E90" s="398"/>
      <c r="F90" s="398"/>
      <c r="G90" s="398"/>
      <c r="H90" s="398"/>
      <c r="I90" s="398"/>
      <c r="J90" s="398"/>
      <c r="K90" s="399"/>
    </row>
    <row r="91" spans="1:11" ht="16.5" customHeight="1" hidden="1">
      <c r="A91" s="403"/>
      <c r="B91" s="404"/>
      <c r="C91" s="404"/>
      <c r="D91" s="404"/>
      <c r="E91" s="404"/>
      <c r="F91" s="404"/>
      <c r="G91" s="404"/>
      <c r="H91" s="404"/>
      <c r="I91" s="404"/>
      <c r="J91" s="404"/>
      <c r="K91" s="405"/>
    </row>
    <row r="92" spans="1:11" ht="15.75" thickBot="1">
      <c r="A92" s="23" t="s">
        <v>47</v>
      </c>
      <c r="B92" s="24"/>
      <c r="C92" s="24"/>
      <c r="D92" s="24"/>
      <c r="E92" s="24"/>
      <c r="F92" s="24"/>
      <c r="G92" s="24"/>
      <c r="H92" s="24"/>
      <c r="I92" s="24"/>
      <c r="J92" s="24"/>
      <c r="K92" s="25"/>
    </row>
    <row r="93" spans="1:11" ht="15.75" thickTop="1">
      <c r="A93" s="666" t="s">
        <v>49</v>
      </c>
      <c r="B93" s="667"/>
      <c r="C93" s="667"/>
      <c r="D93" s="667"/>
      <c r="E93" s="667"/>
      <c r="F93" s="667"/>
      <c r="G93" s="667"/>
      <c r="H93" s="667"/>
      <c r="I93" s="667"/>
      <c r="J93" s="667"/>
      <c r="K93" s="668"/>
    </row>
    <row r="94" spans="1:11" ht="28.5" customHeight="1">
      <c r="A94" s="520" t="s">
        <v>48</v>
      </c>
      <c r="B94" s="521"/>
      <c r="C94" s="521"/>
      <c r="D94" s="521"/>
      <c r="E94" s="521"/>
      <c r="F94" s="521"/>
      <c r="G94" s="521"/>
      <c r="H94" s="521"/>
      <c r="I94" s="521"/>
      <c r="J94" s="521"/>
      <c r="K94" s="522"/>
    </row>
    <row r="95" spans="1:11" ht="15" customHeight="1">
      <c r="A95" s="480"/>
      <c r="B95" s="481"/>
      <c r="C95" s="481"/>
      <c r="D95" s="481"/>
      <c r="E95" s="481"/>
      <c r="F95" s="481"/>
      <c r="G95" s="481"/>
      <c r="H95" s="482"/>
      <c r="I95" s="706" t="s">
        <v>76</v>
      </c>
      <c r="J95" s="707" t="s">
        <v>74</v>
      </c>
      <c r="K95" s="706" t="s">
        <v>52</v>
      </c>
    </row>
    <row r="96" spans="1:11" ht="15">
      <c r="A96" s="483"/>
      <c r="B96" s="484"/>
      <c r="C96" s="484"/>
      <c r="D96" s="484"/>
      <c r="E96" s="484"/>
      <c r="F96" s="484"/>
      <c r="G96" s="484"/>
      <c r="H96" s="485"/>
      <c r="I96" s="747"/>
      <c r="J96" s="707"/>
      <c r="K96" s="706"/>
    </row>
    <row r="97" spans="1:11" ht="30" customHeight="1" hidden="1">
      <c r="A97" s="748"/>
      <c r="B97" s="749"/>
      <c r="C97" s="749"/>
      <c r="D97" s="749"/>
      <c r="E97" s="749"/>
      <c r="F97" s="749"/>
      <c r="G97" s="749"/>
      <c r="H97" s="750"/>
      <c r="I97" s="319"/>
      <c r="J97" s="332"/>
      <c r="K97" s="314">
        <f>IF(I97-J97&lt;0,0,I97-J97)</f>
        <v>0</v>
      </c>
    </row>
    <row r="98" spans="1:11" ht="30" customHeight="1" hidden="1">
      <c r="A98" s="727"/>
      <c r="B98" s="746"/>
      <c r="C98" s="746"/>
      <c r="D98" s="746"/>
      <c r="E98" s="746"/>
      <c r="F98" s="746"/>
      <c r="G98" s="746"/>
      <c r="H98" s="728"/>
      <c r="I98" s="324"/>
      <c r="J98" s="328"/>
      <c r="K98" s="314">
        <f>IF(I98-J98&lt;0,0,I98-J98)</f>
        <v>0</v>
      </c>
    </row>
    <row r="99" spans="1:11" ht="15">
      <c r="A99" s="468" t="s">
        <v>20</v>
      </c>
      <c r="B99" s="469"/>
      <c r="C99" s="469"/>
      <c r="D99" s="469"/>
      <c r="E99" s="469"/>
      <c r="F99" s="469"/>
      <c r="G99" s="469"/>
      <c r="H99" s="470"/>
      <c r="I99" s="314">
        <f>SUM(I97:I98)</f>
        <v>0</v>
      </c>
      <c r="J99" s="314">
        <f>SUM(J97:J98)</f>
        <v>0</v>
      </c>
      <c r="K99" s="314">
        <f>SUM(K97:K98)</f>
        <v>0</v>
      </c>
    </row>
    <row r="100" spans="1:11" ht="22.5" customHeight="1">
      <c r="A100" s="57" t="s">
        <v>21</v>
      </c>
      <c r="B100" s="311"/>
      <c r="C100" s="312"/>
      <c r="D100" s="312"/>
      <c r="E100" s="312"/>
      <c r="F100" s="312"/>
      <c r="G100" s="312"/>
      <c r="H100" s="312"/>
      <c r="I100" s="55"/>
      <c r="J100" s="55"/>
      <c r="K100" s="56"/>
    </row>
    <row r="101" spans="1:11" ht="200.1" customHeight="1">
      <c r="A101" s="397"/>
      <c r="B101" s="398"/>
      <c r="C101" s="398"/>
      <c r="D101" s="398"/>
      <c r="E101" s="398"/>
      <c r="F101" s="398"/>
      <c r="G101" s="398"/>
      <c r="H101" s="398"/>
      <c r="I101" s="398"/>
      <c r="J101" s="398"/>
      <c r="K101" s="399"/>
    </row>
    <row r="102" spans="1:11" ht="16.5" customHeight="1" hidden="1">
      <c r="A102" s="403"/>
      <c r="B102" s="404"/>
      <c r="C102" s="404"/>
      <c r="D102" s="404"/>
      <c r="E102" s="404"/>
      <c r="F102" s="404"/>
      <c r="G102" s="404"/>
      <c r="H102" s="404"/>
      <c r="I102" s="404"/>
      <c r="J102" s="404"/>
      <c r="K102" s="405"/>
    </row>
    <row r="103" spans="1:11" ht="15.75" thickBot="1">
      <c r="A103" s="23" t="s">
        <v>46</v>
      </c>
      <c r="B103" s="24"/>
      <c r="C103" s="24"/>
      <c r="D103" s="24"/>
      <c r="E103" s="24"/>
      <c r="F103" s="24"/>
      <c r="G103" s="24"/>
      <c r="H103" s="24"/>
      <c r="I103" s="24"/>
      <c r="J103" s="24"/>
      <c r="K103" s="25"/>
    </row>
    <row r="104" spans="1:11" ht="15.75" thickTop="1">
      <c r="A104" s="666" t="s">
        <v>19</v>
      </c>
      <c r="B104" s="667"/>
      <c r="C104" s="668"/>
      <c r="D104" s="575" t="s">
        <v>3</v>
      </c>
      <c r="E104" s="576"/>
      <c r="F104" s="576"/>
      <c r="G104" s="576"/>
      <c r="H104" s="576"/>
      <c r="I104" s="576"/>
      <c r="J104" s="576"/>
      <c r="K104" s="577"/>
    </row>
    <row r="105" spans="1:11" ht="28.5" customHeight="1">
      <c r="A105" s="520" t="s">
        <v>88</v>
      </c>
      <c r="B105" s="521"/>
      <c r="C105" s="522"/>
      <c r="D105" s="520" t="s">
        <v>83</v>
      </c>
      <c r="E105" s="521"/>
      <c r="F105" s="521"/>
      <c r="G105" s="521"/>
      <c r="H105" s="521"/>
      <c r="I105" s="521"/>
      <c r="J105" s="521"/>
      <c r="K105" s="522"/>
    </row>
    <row r="106" spans="1:11" ht="15" customHeight="1">
      <c r="A106" s="480"/>
      <c r="B106" s="481"/>
      <c r="C106" s="482"/>
      <c r="D106" s="705" t="s">
        <v>96</v>
      </c>
      <c r="E106" s="705"/>
      <c r="F106" s="706" t="s">
        <v>105</v>
      </c>
      <c r="G106" s="706"/>
      <c r="H106" s="706"/>
      <c r="I106" s="706" t="s">
        <v>76</v>
      </c>
      <c r="J106" s="707" t="s">
        <v>74</v>
      </c>
      <c r="K106" s="706" t="s">
        <v>52</v>
      </c>
    </row>
    <row r="107" spans="1:11" ht="15">
      <c r="A107" s="483"/>
      <c r="B107" s="484"/>
      <c r="C107" s="485"/>
      <c r="D107" s="705"/>
      <c r="E107" s="705"/>
      <c r="F107" s="706"/>
      <c r="G107" s="706"/>
      <c r="H107" s="706"/>
      <c r="I107" s="706"/>
      <c r="J107" s="707"/>
      <c r="K107" s="706"/>
    </row>
    <row r="108" spans="1:11" ht="31.5" customHeight="1" hidden="1">
      <c r="A108" s="465"/>
      <c r="B108" s="466"/>
      <c r="C108" s="467"/>
      <c r="D108" s="709"/>
      <c r="E108" s="709"/>
      <c r="F108" s="751"/>
      <c r="G108" s="751"/>
      <c r="H108" s="751"/>
      <c r="I108" s="314">
        <f>CEILING(D108*F108,1)</f>
        <v>0</v>
      </c>
      <c r="J108" s="332"/>
      <c r="K108" s="314">
        <f>IF(I108-J108&lt;0,0,I108-J108)</f>
        <v>0</v>
      </c>
    </row>
    <row r="109" spans="1:11" ht="31.5" customHeight="1" hidden="1">
      <c r="A109" s="752"/>
      <c r="B109" s="753"/>
      <c r="C109" s="329"/>
      <c r="D109" s="745"/>
      <c r="E109" s="745"/>
      <c r="F109" s="754"/>
      <c r="G109" s="754"/>
      <c r="H109" s="754"/>
      <c r="I109" s="314">
        <f>CEILING(D109*F109,1)</f>
        <v>0</v>
      </c>
      <c r="J109" s="328"/>
      <c r="K109" s="314">
        <f>IF(I109-J109&lt;0,0,I109-J109)</f>
        <v>0</v>
      </c>
    </row>
    <row r="110" spans="1:11" ht="15">
      <c r="A110" s="468" t="s">
        <v>20</v>
      </c>
      <c r="B110" s="469"/>
      <c r="C110" s="469"/>
      <c r="D110" s="469"/>
      <c r="E110" s="469"/>
      <c r="F110" s="469"/>
      <c r="G110" s="469"/>
      <c r="H110" s="470"/>
      <c r="I110" s="314">
        <f>SUM(I108:I109)</f>
        <v>0</v>
      </c>
      <c r="J110" s="314">
        <f>SUM(J108:J109)</f>
        <v>0</v>
      </c>
      <c r="K110" s="314">
        <f>SUM(K108:K109)</f>
        <v>0</v>
      </c>
    </row>
    <row r="111" spans="1:11" ht="22.5" customHeight="1">
      <c r="A111" s="57" t="s">
        <v>21</v>
      </c>
      <c r="B111" s="311"/>
      <c r="C111" s="312"/>
      <c r="D111" s="312"/>
      <c r="E111" s="312"/>
      <c r="F111" s="312"/>
      <c r="G111" s="312"/>
      <c r="H111" s="312"/>
      <c r="I111" s="55"/>
      <c r="J111" s="55"/>
      <c r="K111" s="56"/>
    </row>
    <row r="112" spans="1:11" ht="200.1" customHeight="1">
      <c r="A112" s="397"/>
      <c r="B112" s="398"/>
      <c r="C112" s="398"/>
      <c r="D112" s="398"/>
      <c r="E112" s="398"/>
      <c r="F112" s="398"/>
      <c r="G112" s="398"/>
      <c r="H112" s="398"/>
      <c r="I112" s="398"/>
      <c r="J112" s="398"/>
      <c r="K112" s="399"/>
    </row>
    <row r="113" spans="1:11" ht="16.5" customHeight="1">
      <c r="A113" s="403"/>
      <c r="B113" s="404"/>
      <c r="C113" s="404"/>
      <c r="D113" s="404"/>
      <c r="E113" s="404"/>
      <c r="F113" s="404"/>
      <c r="G113" s="404"/>
      <c r="H113" s="404"/>
      <c r="I113" s="404"/>
      <c r="J113" s="404"/>
      <c r="K113" s="405"/>
    </row>
    <row r="114" spans="1:11" ht="21">
      <c r="A114" s="543" t="s">
        <v>71</v>
      </c>
      <c r="B114" s="544"/>
      <c r="C114" s="544"/>
      <c r="D114" s="544"/>
      <c r="E114" s="544"/>
      <c r="F114" s="544"/>
      <c r="G114" s="544"/>
      <c r="H114" s="544"/>
      <c r="I114" s="544"/>
      <c r="J114" s="544"/>
      <c r="K114" s="545"/>
    </row>
    <row r="115" spans="1:11" ht="15">
      <c r="A115" s="540" t="s">
        <v>32</v>
      </c>
      <c r="B115" s="541"/>
      <c r="C115" s="541"/>
      <c r="D115" s="541"/>
      <c r="E115" s="541"/>
      <c r="F115" s="541"/>
      <c r="G115" s="541"/>
      <c r="H115" s="541"/>
      <c r="I115" s="541"/>
      <c r="J115" s="542"/>
      <c r="K115" s="33">
        <f>'Budget Summary'!K7</f>
        <v>0</v>
      </c>
    </row>
    <row r="116" spans="1:11" ht="15">
      <c r="A116" s="537" t="s">
        <v>33</v>
      </c>
      <c r="B116" s="538"/>
      <c r="C116" s="538"/>
      <c r="D116" s="538"/>
      <c r="E116" s="538"/>
      <c r="F116" s="538"/>
      <c r="G116" s="538"/>
      <c r="H116" s="538"/>
      <c r="I116" s="538"/>
      <c r="J116" s="539"/>
      <c r="K116" s="35">
        <f>'Budget Summary'!K8</f>
        <v>0</v>
      </c>
    </row>
    <row r="117" spans="1:11" ht="15">
      <c r="A117" s="540" t="s">
        <v>34</v>
      </c>
      <c r="B117" s="541"/>
      <c r="C117" s="541"/>
      <c r="D117" s="541"/>
      <c r="E117" s="541"/>
      <c r="F117" s="541"/>
      <c r="G117" s="541"/>
      <c r="H117" s="541"/>
      <c r="I117" s="541"/>
      <c r="J117" s="542"/>
      <c r="K117" s="34">
        <f>'Budget Summary'!K9</f>
        <v>0</v>
      </c>
    </row>
    <row r="118" spans="1:11" ht="15">
      <c r="A118" s="537" t="s">
        <v>35</v>
      </c>
      <c r="B118" s="538"/>
      <c r="C118" s="538"/>
      <c r="D118" s="538"/>
      <c r="E118" s="538"/>
      <c r="F118" s="538"/>
      <c r="G118" s="538"/>
      <c r="H118" s="538"/>
      <c r="I118" s="538"/>
      <c r="J118" s="539"/>
      <c r="K118" s="35">
        <f>'Budget Summary'!K10</f>
        <v>0</v>
      </c>
    </row>
    <row r="119" spans="1:11" ht="15">
      <c r="A119" s="701" t="s">
        <v>37</v>
      </c>
      <c r="B119" s="702"/>
      <c r="C119" s="702"/>
      <c r="D119" s="702"/>
      <c r="E119" s="702"/>
      <c r="F119" s="702"/>
      <c r="G119" s="702"/>
      <c r="H119" s="702"/>
      <c r="I119" s="702"/>
      <c r="J119" s="703"/>
      <c r="K119" s="34">
        <f>'Budget Summary'!K11</f>
        <v>0</v>
      </c>
    </row>
    <row r="120" spans="1:11" ht="15">
      <c r="A120" s="537" t="s">
        <v>39</v>
      </c>
      <c r="B120" s="538"/>
      <c r="C120" s="538"/>
      <c r="D120" s="538"/>
      <c r="E120" s="538"/>
      <c r="F120" s="538"/>
      <c r="G120" s="538"/>
      <c r="H120" s="538"/>
      <c r="I120" s="538"/>
      <c r="J120" s="539"/>
      <c r="K120" s="35" t="str">
        <f>'Budget Summary'!K12</f>
        <v>N/A</v>
      </c>
    </row>
    <row r="121" spans="1:11" ht="15">
      <c r="A121" s="540" t="s">
        <v>230</v>
      </c>
      <c r="B121" s="541"/>
      <c r="C121" s="541"/>
      <c r="D121" s="541"/>
      <c r="E121" s="541"/>
      <c r="F121" s="541"/>
      <c r="G121" s="541"/>
      <c r="H121" s="541"/>
      <c r="I121" s="541"/>
      <c r="J121" s="542"/>
      <c r="K121" s="34">
        <f>'Budget Summary'!K13</f>
        <v>0</v>
      </c>
    </row>
    <row r="122" spans="1:11" ht="15">
      <c r="A122" s="537" t="s">
        <v>45</v>
      </c>
      <c r="B122" s="538"/>
      <c r="C122" s="538"/>
      <c r="D122" s="538"/>
      <c r="E122" s="538"/>
      <c r="F122" s="538"/>
      <c r="G122" s="538"/>
      <c r="H122" s="538"/>
      <c r="I122" s="538"/>
      <c r="J122" s="539"/>
      <c r="K122" s="35">
        <f>'Budget Summary'!K14</f>
        <v>0</v>
      </c>
    </row>
    <row r="123" spans="1:11" ht="15">
      <c r="A123" s="546" t="s">
        <v>50</v>
      </c>
      <c r="B123" s="547"/>
      <c r="C123" s="547"/>
      <c r="D123" s="547"/>
      <c r="E123" s="547"/>
      <c r="F123" s="547"/>
      <c r="G123" s="547"/>
      <c r="H123" s="547"/>
      <c r="I123" s="547"/>
      <c r="J123" s="548"/>
      <c r="K123" s="36">
        <f>'Budget Summary'!K16</f>
        <v>0</v>
      </c>
    </row>
    <row r="124" spans="1:11" ht="15">
      <c r="A124" s="540" t="s">
        <v>46</v>
      </c>
      <c r="B124" s="541"/>
      <c r="C124" s="541"/>
      <c r="D124" s="541"/>
      <c r="E124" s="541"/>
      <c r="F124" s="541"/>
      <c r="G124" s="541"/>
      <c r="H124" s="541"/>
      <c r="I124" s="541"/>
      <c r="J124" s="542"/>
      <c r="K124" s="34">
        <f>'Budget Summary'!K17</f>
        <v>0</v>
      </c>
    </row>
    <row r="125" spans="1:11" ht="15">
      <c r="A125" s="546" t="s">
        <v>51</v>
      </c>
      <c r="B125" s="547"/>
      <c r="C125" s="547"/>
      <c r="D125" s="547"/>
      <c r="E125" s="547"/>
      <c r="F125" s="547"/>
      <c r="G125" s="547"/>
      <c r="H125" s="547"/>
      <c r="I125" s="547"/>
      <c r="J125" s="548"/>
      <c r="K125" s="36">
        <f>'Budget Summary'!K19</f>
        <v>0</v>
      </c>
    </row>
    <row r="126" spans="1:11" ht="15">
      <c r="A126" s="540" t="s">
        <v>52</v>
      </c>
      <c r="B126" s="541"/>
      <c r="C126" s="541"/>
      <c r="D126" s="541"/>
      <c r="E126" s="541"/>
      <c r="F126" s="541"/>
      <c r="G126" s="541"/>
      <c r="H126" s="541"/>
      <c r="I126" s="541"/>
      <c r="J126" s="542"/>
      <c r="K126" s="37">
        <f>'Budget Summary'!K22</f>
        <v>0</v>
      </c>
    </row>
    <row r="127" spans="1:11" ht="15">
      <c r="A127" s="537" t="s">
        <v>74</v>
      </c>
      <c r="B127" s="538"/>
      <c r="C127" s="538"/>
      <c r="D127" s="538"/>
      <c r="E127" s="538"/>
      <c r="F127" s="538"/>
      <c r="G127" s="538"/>
      <c r="H127" s="538"/>
      <c r="I127" s="538"/>
      <c r="J127" s="539"/>
      <c r="K127" s="38">
        <f>'Budget Summary'!K23</f>
        <v>0</v>
      </c>
    </row>
    <row r="128" spans="1:11" ht="15">
      <c r="A128" s="540" t="s">
        <v>77</v>
      </c>
      <c r="B128" s="541"/>
      <c r="C128" s="541"/>
      <c r="D128" s="541"/>
      <c r="E128" s="541"/>
      <c r="F128" s="541"/>
      <c r="G128" s="541"/>
      <c r="H128" s="541"/>
      <c r="I128" s="541"/>
      <c r="J128" s="542"/>
      <c r="K128" s="37" t="str">
        <f>'Budget Summary'!K24</f>
        <v>N/A</v>
      </c>
    </row>
    <row r="129" ht="15">
      <c r="A129" s="14"/>
    </row>
    <row r="130" ht="15">
      <c r="A130" s="14"/>
    </row>
    <row r="131" ht="15">
      <c r="A131" s="14"/>
    </row>
    <row r="132" ht="15">
      <c r="A132" s="14"/>
    </row>
    <row r="133" ht="15">
      <c r="A133" s="14"/>
    </row>
    <row r="134" ht="15">
      <c r="A134" s="14"/>
    </row>
    <row r="135" ht="15">
      <c r="A135" s="14"/>
    </row>
    <row r="136" ht="15">
      <c r="A136" s="14"/>
    </row>
    <row r="137" ht="15">
      <c r="A137" s="14"/>
    </row>
    <row r="138" ht="15">
      <c r="A138" s="14"/>
    </row>
    <row r="139" ht="15">
      <c r="A139" s="14"/>
    </row>
    <row r="140" ht="15">
      <c r="A140" s="14"/>
    </row>
    <row r="141" ht="15">
      <c r="A141" s="14"/>
    </row>
    <row r="142" ht="15">
      <c r="A142" s="14"/>
    </row>
    <row r="143" ht="15">
      <c r="A143" s="14"/>
    </row>
    <row r="144" ht="15">
      <c r="A144" s="14"/>
    </row>
    <row r="145" ht="15">
      <c r="A145" s="14"/>
    </row>
    <row r="146" ht="15">
      <c r="A146" s="14"/>
    </row>
    <row r="147" ht="15">
      <c r="A147" s="14"/>
    </row>
    <row r="148" ht="15">
      <c r="A148" s="14"/>
    </row>
    <row r="149" ht="15">
      <c r="A149" s="14"/>
    </row>
    <row r="150" ht="15">
      <c r="A150" s="14"/>
    </row>
    <row r="151" ht="15">
      <c r="A151" s="14"/>
    </row>
    <row r="152" ht="15">
      <c r="A152" s="14"/>
    </row>
    <row r="153" ht="15">
      <c r="A153" s="14"/>
    </row>
    <row r="154" ht="15">
      <c r="A154" s="14"/>
    </row>
    <row r="155" ht="15">
      <c r="A155" s="14"/>
    </row>
    <row r="156" ht="15">
      <c r="A156" s="14"/>
    </row>
    <row r="157" ht="15">
      <c r="A157" s="14"/>
    </row>
    <row r="158" ht="15">
      <c r="A158" s="14"/>
    </row>
    <row r="159" ht="15">
      <c r="A159" s="14"/>
    </row>
    <row r="160" ht="15">
      <c r="A160" s="14"/>
    </row>
    <row r="161" ht="15">
      <c r="A161" s="14"/>
    </row>
    <row r="162" ht="15">
      <c r="A162" s="14"/>
    </row>
    <row r="163" ht="15">
      <c r="A163" s="14"/>
    </row>
    <row r="164" ht="15">
      <c r="A164" s="14"/>
    </row>
    <row r="165" ht="15">
      <c r="A165" s="14"/>
    </row>
    <row r="166" ht="15">
      <c r="A166" s="14"/>
    </row>
    <row r="167" ht="15">
      <c r="A167" s="14"/>
    </row>
    <row r="168" ht="15">
      <c r="A168" s="14"/>
    </row>
    <row r="169" ht="15">
      <c r="A169" s="14"/>
    </row>
    <row r="170" ht="15">
      <c r="A170" s="14"/>
    </row>
    <row r="171" ht="15">
      <c r="A171" s="14"/>
    </row>
    <row r="172" ht="15">
      <c r="A172" s="14"/>
    </row>
    <row r="173" ht="15">
      <c r="A173" s="14"/>
    </row>
    <row r="174" ht="15">
      <c r="A174" s="14"/>
    </row>
    <row r="175" ht="15">
      <c r="A175" s="14"/>
    </row>
    <row r="176" ht="15">
      <c r="A176" s="14"/>
    </row>
    <row r="177" ht="15">
      <c r="A177" s="14"/>
    </row>
    <row r="178" ht="15">
      <c r="A178" s="14"/>
    </row>
    <row r="179" ht="15">
      <c r="A179" s="14"/>
    </row>
    <row r="180" ht="15">
      <c r="A180" s="14"/>
    </row>
    <row r="181" ht="15">
      <c r="A181" s="14"/>
    </row>
    <row r="182" ht="15">
      <c r="A182" s="14"/>
    </row>
    <row r="183" ht="15">
      <c r="A183" s="14"/>
    </row>
    <row r="184" ht="15">
      <c r="A184" s="14"/>
    </row>
    <row r="185" ht="15">
      <c r="A185" s="14"/>
    </row>
    <row r="186" ht="15">
      <c r="A186" s="14"/>
    </row>
    <row r="187" ht="15">
      <c r="A187" s="14"/>
    </row>
    <row r="188" ht="15">
      <c r="A188" s="14"/>
    </row>
    <row r="189" ht="15">
      <c r="A189" s="14"/>
    </row>
    <row r="190" ht="15">
      <c r="A190" s="14"/>
    </row>
    <row r="191" ht="15">
      <c r="A191" s="14"/>
    </row>
    <row r="192" ht="15">
      <c r="A192" s="14"/>
    </row>
    <row r="193" ht="15">
      <c r="A193" s="14"/>
    </row>
    <row r="194" ht="15">
      <c r="A194" s="14"/>
    </row>
    <row r="195" ht="15">
      <c r="A195" s="14"/>
    </row>
    <row r="196" ht="15">
      <c r="A196" s="14"/>
    </row>
    <row r="197" ht="15">
      <c r="A197" s="14"/>
    </row>
    <row r="198" ht="15">
      <c r="A198" s="14"/>
    </row>
    <row r="199" ht="15">
      <c r="A199" s="14"/>
    </row>
    <row r="200" ht="15">
      <c r="A200" s="14"/>
    </row>
    <row r="201" ht="15">
      <c r="A201" s="14"/>
    </row>
    <row r="202" ht="15">
      <c r="A202" s="14"/>
    </row>
    <row r="203" ht="15">
      <c r="A203" s="14"/>
    </row>
    <row r="204" ht="15">
      <c r="A204" s="14"/>
    </row>
    <row r="205" ht="15">
      <c r="A205" s="14"/>
    </row>
    <row r="206" ht="15">
      <c r="A206" s="14"/>
    </row>
    <row r="207" ht="15">
      <c r="A207" s="14"/>
    </row>
    <row r="208" ht="15">
      <c r="A208" s="14"/>
    </row>
    <row r="209" ht="15">
      <c r="A209" s="14"/>
    </row>
    <row r="210" ht="15">
      <c r="A210" s="14"/>
    </row>
    <row r="211" ht="15">
      <c r="A211" s="14"/>
    </row>
    <row r="212" ht="15">
      <c r="A212" s="14"/>
    </row>
    <row r="213" ht="15">
      <c r="A213" s="14"/>
    </row>
    <row r="214" ht="15">
      <c r="A214" s="14"/>
    </row>
    <row r="215" ht="15">
      <c r="A215" s="14"/>
    </row>
    <row r="216" ht="15">
      <c r="A216" s="14"/>
    </row>
    <row r="217" ht="15">
      <c r="A217" s="14"/>
    </row>
    <row r="218" ht="15">
      <c r="A218" s="14"/>
    </row>
    <row r="219" ht="15">
      <c r="A219" s="14"/>
    </row>
    <row r="220" ht="15">
      <c r="A220" s="14"/>
    </row>
    <row r="221" ht="15">
      <c r="A221" s="14"/>
    </row>
    <row r="222" ht="15">
      <c r="A222" s="14"/>
    </row>
    <row r="223" ht="15">
      <c r="A223" s="14"/>
    </row>
    <row r="224" ht="15">
      <c r="A224" s="14"/>
    </row>
    <row r="225" ht="15">
      <c r="A225" s="14"/>
    </row>
    <row r="226" ht="15">
      <c r="A226" s="14"/>
    </row>
    <row r="227" ht="15">
      <c r="A227" s="14"/>
    </row>
    <row r="228" ht="15">
      <c r="A228" s="14"/>
    </row>
    <row r="229" ht="15">
      <c r="A229" s="14"/>
    </row>
    <row r="230" ht="15">
      <c r="A230" s="14"/>
    </row>
    <row r="231" ht="15">
      <c r="A231" s="14"/>
    </row>
    <row r="232" ht="15">
      <c r="A232" s="14"/>
    </row>
    <row r="233" ht="15">
      <c r="A233" s="14"/>
    </row>
    <row r="234" ht="15">
      <c r="A234" s="14"/>
    </row>
    <row r="235" ht="15">
      <c r="A235" s="14"/>
    </row>
    <row r="236" ht="15">
      <c r="A236" s="14"/>
    </row>
    <row r="237" ht="15">
      <c r="A237" s="14"/>
    </row>
    <row r="238" ht="15">
      <c r="A238" s="14"/>
    </row>
    <row r="239" ht="15">
      <c r="A239" s="14"/>
    </row>
    <row r="240" ht="15">
      <c r="A240" s="14"/>
    </row>
    <row r="241" ht="15">
      <c r="A241" s="14"/>
    </row>
    <row r="242" ht="15">
      <c r="A242" s="14"/>
    </row>
    <row r="243" ht="15">
      <c r="A243" s="14"/>
    </row>
    <row r="244" ht="15">
      <c r="A244" s="14"/>
    </row>
    <row r="245" ht="15">
      <c r="A245" s="14"/>
    </row>
    <row r="246" ht="15">
      <c r="A246" s="14"/>
    </row>
    <row r="247" ht="15">
      <c r="A247" s="14"/>
    </row>
    <row r="248" ht="15">
      <c r="A248" s="14"/>
    </row>
    <row r="249" ht="15">
      <c r="A249" s="14"/>
    </row>
    <row r="250" ht="15">
      <c r="A250" s="14"/>
    </row>
    <row r="251" ht="15">
      <c r="A251" s="14"/>
    </row>
    <row r="252" ht="15">
      <c r="A252" s="14"/>
    </row>
    <row r="253" ht="15">
      <c r="A253" s="14"/>
    </row>
    <row r="254" ht="15">
      <c r="A254" s="14"/>
    </row>
    <row r="255" ht="15">
      <c r="A255" s="14"/>
    </row>
    <row r="256" ht="15">
      <c r="A256" s="14"/>
    </row>
    <row r="257" ht="15">
      <c r="A257" s="14"/>
    </row>
    <row r="258" ht="15">
      <c r="A258" s="14"/>
    </row>
    <row r="259" ht="15">
      <c r="A259" s="14"/>
    </row>
    <row r="260" ht="15">
      <c r="A260" s="14"/>
    </row>
    <row r="261" ht="15">
      <c r="A261" s="14"/>
    </row>
    <row r="262" ht="15">
      <c r="A262" s="14"/>
    </row>
    <row r="263" ht="15">
      <c r="A263" s="14"/>
    </row>
    <row r="264" ht="15">
      <c r="A264" s="14"/>
    </row>
    <row r="265" ht="15">
      <c r="A265" s="14"/>
    </row>
    <row r="266" ht="15">
      <c r="A266" s="14"/>
    </row>
    <row r="267" ht="15">
      <c r="A267" s="14"/>
    </row>
    <row r="268" ht="15">
      <c r="A268" s="14"/>
    </row>
    <row r="269" ht="15">
      <c r="A269" s="14"/>
    </row>
    <row r="270" ht="15">
      <c r="A270" s="14"/>
    </row>
    <row r="271" ht="15">
      <c r="A271" s="14"/>
    </row>
    <row r="272" ht="15">
      <c r="A272" s="14"/>
    </row>
    <row r="273" ht="15">
      <c r="A273" s="14"/>
    </row>
    <row r="274" ht="15">
      <c r="A274" s="14"/>
    </row>
    <row r="275" ht="15">
      <c r="A275" s="14"/>
    </row>
    <row r="276" ht="15">
      <c r="A276" s="14"/>
    </row>
    <row r="277" ht="15">
      <c r="A277" s="14"/>
    </row>
    <row r="278" ht="15">
      <c r="A278" s="14"/>
    </row>
    <row r="279" ht="15">
      <c r="A279" s="14"/>
    </row>
    <row r="280" ht="15">
      <c r="A280" s="14"/>
    </row>
    <row r="281" ht="15">
      <c r="A281" s="14"/>
    </row>
    <row r="282" ht="15">
      <c r="A282" s="14"/>
    </row>
    <row r="283" ht="15">
      <c r="A283" s="14"/>
    </row>
    <row r="284" ht="15">
      <c r="A284" s="14"/>
    </row>
    <row r="285" ht="15">
      <c r="A285" s="14"/>
    </row>
    <row r="286" ht="15">
      <c r="A286" s="14"/>
    </row>
    <row r="287" ht="15">
      <c r="A287" s="14"/>
    </row>
    <row r="288" ht="15">
      <c r="A288" s="14"/>
    </row>
    <row r="289" ht="15">
      <c r="A289" s="14"/>
    </row>
    <row r="290" ht="15">
      <c r="A290" s="14"/>
    </row>
    <row r="291" ht="15">
      <c r="A291" s="14"/>
    </row>
    <row r="292" ht="15">
      <c r="A292" s="14"/>
    </row>
    <row r="293" ht="15">
      <c r="A293" s="14"/>
    </row>
    <row r="294" ht="15">
      <c r="A294" s="14"/>
    </row>
    <row r="295" ht="15">
      <c r="A295" s="14"/>
    </row>
    <row r="296" ht="15">
      <c r="A296" s="14"/>
    </row>
    <row r="297" ht="15">
      <c r="A297" s="14"/>
    </row>
    <row r="298" ht="15">
      <c r="A298" s="14"/>
    </row>
    <row r="299" ht="15">
      <c r="A299" s="14"/>
    </row>
    <row r="300" ht="15">
      <c r="A300" s="14"/>
    </row>
    <row r="301" ht="15">
      <c r="A301" s="14"/>
    </row>
    <row r="302" ht="15">
      <c r="A302" s="14"/>
    </row>
    <row r="303" ht="15">
      <c r="A303" s="14"/>
    </row>
    <row r="304" ht="15">
      <c r="A304" s="14"/>
    </row>
    <row r="305" ht="15">
      <c r="A305" s="14"/>
    </row>
    <row r="306" ht="15">
      <c r="A306" s="14"/>
    </row>
    <row r="307" ht="15">
      <c r="A307" s="14"/>
    </row>
    <row r="308" ht="15">
      <c r="A308" s="14"/>
    </row>
    <row r="309" ht="15">
      <c r="A309" s="14"/>
    </row>
    <row r="310" ht="15">
      <c r="A310" s="14"/>
    </row>
    <row r="311" ht="15">
      <c r="A311" s="14"/>
    </row>
    <row r="312" ht="15">
      <c r="A312" s="14"/>
    </row>
    <row r="313" ht="15">
      <c r="A313" s="14"/>
    </row>
    <row r="314" ht="15">
      <c r="A314" s="14"/>
    </row>
    <row r="315" ht="15">
      <c r="A315" s="14"/>
    </row>
    <row r="316" ht="15">
      <c r="A316" s="14"/>
    </row>
    <row r="317" ht="15">
      <c r="A317" s="14"/>
    </row>
    <row r="318" ht="15">
      <c r="A318" s="14"/>
    </row>
    <row r="319" ht="15">
      <c r="A319" s="14"/>
    </row>
    <row r="320" ht="15">
      <c r="A320" s="14"/>
    </row>
    <row r="321" ht="15">
      <c r="A321" s="14"/>
    </row>
    <row r="322" ht="15">
      <c r="A322" s="14"/>
    </row>
    <row r="323" ht="15">
      <c r="A323" s="14"/>
    </row>
    <row r="324" ht="15">
      <c r="A324" s="14"/>
    </row>
    <row r="325" ht="15">
      <c r="A325" s="14"/>
    </row>
    <row r="326" ht="15">
      <c r="A326" s="14"/>
    </row>
    <row r="327" ht="15">
      <c r="A327" s="14"/>
    </row>
    <row r="328" ht="15">
      <c r="A328" s="14"/>
    </row>
    <row r="329" ht="15">
      <c r="A329" s="14"/>
    </row>
    <row r="330" ht="15">
      <c r="A330" s="14"/>
    </row>
    <row r="331" ht="15">
      <c r="A331" s="14"/>
    </row>
    <row r="332" ht="15">
      <c r="A332" s="14"/>
    </row>
    <row r="333" ht="15">
      <c r="A333" s="14"/>
    </row>
    <row r="334" ht="15">
      <c r="A334" s="14"/>
    </row>
    <row r="335" ht="15">
      <c r="A335" s="14"/>
    </row>
    <row r="336" ht="15">
      <c r="A336" s="14"/>
    </row>
    <row r="337" ht="15">
      <c r="A337" s="14"/>
    </row>
    <row r="338" ht="15">
      <c r="A338" s="14"/>
    </row>
    <row r="339" ht="15">
      <c r="A339" s="14"/>
    </row>
    <row r="340" ht="15">
      <c r="A340" s="14"/>
    </row>
    <row r="341" ht="15">
      <c r="A341" s="14"/>
    </row>
    <row r="342" ht="15">
      <c r="A342" s="14"/>
    </row>
    <row r="343" ht="15">
      <c r="A343" s="14"/>
    </row>
    <row r="344" ht="15">
      <c r="A344" s="14"/>
    </row>
    <row r="345" ht="15">
      <c r="A345" s="14"/>
    </row>
    <row r="346" ht="15">
      <c r="A346" s="14"/>
    </row>
    <row r="347" ht="15">
      <c r="A347" s="14"/>
    </row>
    <row r="348" ht="15">
      <c r="A348" s="14"/>
    </row>
    <row r="349" ht="15">
      <c r="A349" s="14"/>
    </row>
    <row r="350" ht="15">
      <c r="A350" s="14"/>
    </row>
    <row r="351" ht="15">
      <c r="A351" s="14"/>
    </row>
    <row r="352" ht="15">
      <c r="A352" s="14"/>
    </row>
    <row r="353" ht="15">
      <c r="A353" s="14"/>
    </row>
    <row r="354" ht="15">
      <c r="A354" s="14"/>
    </row>
    <row r="355" ht="15">
      <c r="A355" s="14"/>
    </row>
    <row r="356" ht="15">
      <c r="A356" s="14"/>
    </row>
    <row r="357" ht="15">
      <c r="A357" s="14"/>
    </row>
    <row r="358" ht="15">
      <c r="A358" s="14"/>
    </row>
    <row r="359" ht="15">
      <c r="A359" s="14"/>
    </row>
    <row r="360" ht="15">
      <c r="A360" s="14"/>
    </row>
    <row r="361" ht="15">
      <c r="A361" s="14"/>
    </row>
    <row r="362" ht="15">
      <c r="A362" s="14"/>
    </row>
    <row r="363" ht="15">
      <c r="A363" s="14"/>
    </row>
    <row r="364" ht="15">
      <c r="A364" s="14"/>
    </row>
    <row r="365" ht="15">
      <c r="A365" s="14"/>
    </row>
    <row r="366" ht="15">
      <c r="A366" s="14"/>
    </row>
    <row r="367" ht="15">
      <c r="A367" s="14"/>
    </row>
    <row r="368" ht="15">
      <c r="A368" s="14"/>
    </row>
    <row r="369" ht="15">
      <c r="A369" s="14"/>
    </row>
    <row r="370" ht="15">
      <c r="A370" s="14"/>
    </row>
    <row r="371" ht="15">
      <c r="A371" s="14"/>
    </row>
    <row r="372" ht="15">
      <c r="A372" s="14"/>
    </row>
    <row r="373" ht="15">
      <c r="A373" s="14"/>
    </row>
    <row r="374" ht="15">
      <c r="A374" s="14"/>
    </row>
    <row r="375" ht="15">
      <c r="A375" s="14"/>
    </row>
    <row r="376" ht="15">
      <c r="A376" s="14"/>
    </row>
    <row r="377" ht="15">
      <c r="A377" s="14"/>
    </row>
    <row r="378" ht="15">
      <c r="A378" s="14"/>
    </row>
    <row r="379" ht="15">
      <c r="A379" s="14"/>
    </row>
    <row r="380" ht="15">
      <c r="A380" s="14"/>
    </row>
    <row r="381" ht="15">
      <c r="A381" s="14"/>
    </row>
    <row r="382" ht="15">
      <c r="A382" s="14"/>
    </row>
    <row r="383" ht="15">
      <c r="A383" s="14"/>
    </row>
    <row r="384" ht="15">
      <c r="A384" s="14"/>
    </row>
    <row r="385" ht="15">
      <c r="A385" s="14"/>
    </row>
    <row r="386" ht="15">
      <c r="A386" s="14"/>
    </row>
    <row r="387" ht="15">
      <c r="A387" s="14"/>
    </row>
    <row r="388" ht="15">
      <c r="A388" s="14"/>
    </row>
    <row r="389" ht="15">
      <c r="A389" s="14"/>
    </row>
    <row r="390" ht="15">
      <c r="A390" s="14"/>
    </row>
    <row r="391" ht="15">
      <c r="A391" s="14"/>
    </row>
    <row r="392" ht="15">
      <c r="A392" s="14"/>
    </row>
    <row r="393" ht="15">
      <c r="A393" s="14"/>
    </row>
    <row r="394" ht="15">
      <c r="A394" s="14"/>
    </row>
    <row r="395" ht="15">
      <c r="A395" s="14"/>
    </row>
    <row r="396" ht="15">
      <c r="A396" s="14"/>
    </row>
    <row r="397" ht="15">
      <c r="A397" s="14"/>
    </row>
    <row r="398" ht="15">
      <c r="A398" s="14"/>
    </row>
    <row r="399" ht="15">
      <c r="A399" s="14"/>
    </row>
    <row r="400" ht="15">
      <c r="A400" s="14"/>
    </row>
    <row r="401" ht="15">
      <c r="A401" s="14"/>
    </row>
    <row r="402" ht="15">
      <c r="A402" s="14"/>
    </row>
    <row r="403" ht="15">
      <c r="A403" s="14"/>
    </row>
    <row r="404" ht="15">
      <c r="A404" s="14"/>
    </row>
    <row r="405" ht="15">
      <c r="A405" s="14"/>
    </row>
    <row r="406" ht="15">
      <c r="A406" s="14"/>
    </row>
    <row r="407" ht="15">
      <c r="A407" s="14"/>
    </row>
    <row r="408" ht="15">
      <c r="A408" s="14"/>
    </row>
    <row r="409" ht="15">
      <c r="A409" s="14"/>
    </row>
    <row r="410" ht="15">
      <c r="A410" s="14"/>
    </row>
    <row r="411" ht="15">
      <c r="A411" s="14"/>
    </row>
    <row r="412" ht="15">
      <c r="A412" s="14"/>
    </row>
    <row r="413" ht="15">
      <c r="A413" s="14"/>
    </row>
    <row r="414" ht="15">
      <c r="A414" s="14"/>
    </row>
    <row r="415" ht="15">
      <c r="A415" s="14"/>
    </row>
    <row r="416" ht="15">
      <c r="A416" s="14"/>
    </row>
    <row r="417" ht="15">
      <c r="A417" s="14"/>
    </row>
    <row r="418" ht="15">
      <c r="A418" s="14"/>
    </row>
    <row r="419" ht="15">
      <c r="A419" s="14"/>
    </row>
    <row r="420" ht="15">
      <c r="A420" s="14"/>
    </row>
    <row r="421" ht="15">
      <c r="A421" s="14"/>
    </row>
    <row r="422" ht="15">
      <c r="A422" s="14"/>
    </row>
    <row r="423" ht="15">
      <c r="A423" s="14"/>
    </row>
    <row r="424" ht="15">
      <c r="A424" s="14"/>
    </row>
    <row r="425" ht="15">
      <c r="A425" s="14"/>
    </row>
    <row r="426" ht="15">
      <c r="A426" s="14"/>
    </row>
    <row r="427" ht="15">
      <c r="A427" s="14"/>
    </row>
    <row r="428" ht="15">
      <c r="A428" s="14"/>
    </row>
    <row r="429" ht="15">
      <c r="A429" s="14"/>
    </row>
    <row r="430" ht="15">
      <c r="A430" s="14"/>
    </row>
    <row r="431" ht="15">
      <c r="A431" s="14"/>
    </row>
    <row r="432" ht="15">
      <c r="A432" s="14"/>
    </row>
    <row r="433" ht="15">
      <c r="A433" s="14"/>
    </row>
    <row r="434" ht="15">
      <c r="A434" s="14"/>
    </row>
    <row r="435" ht="15">
      <c r="A435" s="14"/>
    </row>
    <row r="436" ht="15">
      <c r="A436" s="14"/>
    </row>
    <row r="437" ht="15">
      <c r="A437" s="14"/>
    </row>
    <row r="438" ht="15">
      <c r="A438" s="14"/>
    </row>
    <row r="439" ht="15">
      <c r="A439" s="14"/>
    </row>
    <row r="440" ht="15">
      <c r="A440" s="14"/>
    </row>
    <row r="441" ht="15">
      <c r="A441" s="14"/>
    </row>
    <row r="442" ht="15">
      <c r="A442" s="14"/>
    </row>
    <row r="443" ht="15">
      <c r="A443" s="14"/>
    </row>
    <row r="444" ht="15">
      <c r="A444" s="14"/>
    </row>
    <row r="445" ht="15">
      <c r="A445" s="14"/>
    </row>
    <row r="446" ht="15">
      <c r="A446" s="14"/>
    </row>
    <row r="447" ht="15">
      <c r="A447" s="14"/>
    </row>
    <row r="448" ht="15">
      <c r="A448" s="14"/>
    </row>
    <row r="449" ht="15">
      <c r="A449" s="14"/>
    </row>
    <row r="450" ht="15">
      <c r="A450" s="14"/>
    </row>
    <row r="451" ht="15">
      <c r="A451" s="14"/>
    </row>
    <row r="452" ht="15">
      <c r="A452" s="14"/>
    </row>
    <row r="453" ht="15">
      <c r="A453" s="14"/>
    </row>
    <row r="454" ht="15">
      <c r="A454" s="14"/>
    </row>
    <row r="455" ht="15">
      <c r="A455" s="14"/>
    </row>
    <row r="456" ht="15">
      <c r="A456" s="14"/>
    </row>
    <row r="457" ht="15">
      <c r="A457" s="14"/>
    </row>
    <row r="458" ht="15">
      <c r="A458" s="14"/>
    </row>
    <row r="459" ht="15">
      <c r="A459" s="14"/>
    </row>
    <row r="460" ht="15">
      <c r="A460" s="14"/>
    </row>
    <row r="461" ht="15">
      <c r="A461" s="14"/>
    </row>
    <row r="462" ht="15">
      <c r="A462" s="14"/>
    </row>
    <row r="463" ht="15">
      <c r="A463" s="14"/>
    </row>
    <row r="464" ht="15">
      <c r="A464" s="14"/>
    </row>
    <row r="465" ht="15">
      <c r="A465" s="14"/>
    </row>
    <row r="466" ht="15">
      <c r="A466" s="14"/>
    </row>
    <row r="467" ht="15">
      <c r="A467" s="14"/>
    </row>
    <row r="468" ht="15">
      <c r="A468" s="14"/>
    </row>
    <row r="469" ht="15">
      <c r="A469" s="14"/>
    </row>
    <row r="470" ht="15">
      <c r="A470" s="14"/>
    </row>
    <row r="471" ht="15">
      <c r="A471" s="14"/>
    </row>
    <row r="472" ht="15">
      <c r="A472" s="14"/>
    </row>
    <row r="473" ht="15">
      <c r="A473" s="14"/>
    </row>
    <row r="474" ht="15">
      <c r="A474" s="14"/>
    </row>
    <row r="475" ht="15">
      <c r="A475" s="14"/>
    </row>
    <row r="476" ht="15">
      <c r="A476" s="14"/>
    </row>
    <row r="477" ht="15">
      <c r="A477" s="14"/>
    </row>
    <row r="478" ht="15">
      <c r="A478" s="14"/>
    </row>
    <row r="479" ht="15">
      <c r="A479" s="14"/>
    </row>
    <row r="480" ht="15">
      <c r="A480" s="14"/>
    </row>
    <row r="481" ht="15">
      <c r="A481" s="14"/>
    </row>
    <row r="482" ht="15">
      <c r="A482" s="14"/>
    </row>
    <row r="483" ht="15">
      <c r="A483" s="14"/>
    </row>
    <row r="484" ht="15">
      <c r="A484" s="14"/>
    </row>
    <row r="485" ht="15">
      <c r="A485" s="14"/>
    </row>
    <row r="486" ht="15">
      <c r="A486" s="14"/>
    </row>
    <row r="487" ht="15">
      <c r="A487" s="14"/>
    </row>
    <row r="488" ht="15">
      <c r="A488" s="14"/>
    </row>
    <row r="489" ht="15">
      <c r="A489" s="14"/>
    </row>
    <row r="490" ht="15">
      <c r="A490" s="14"/>
    </row>
    <row r="491" ht="15">
      <c r="A491" s="14"/>
    </row>
    <row r="492" ht="15">
      <c r="A492" s="14"/>
    </row>
    <row r="493" ht="15">
      <c r="A493" s="14"/>
    </row>
    <row r="494" ht="15">
      <c r="A494" s="14"/>
    </row>
    <row r="495" ht="15">
      <c r="A495" s="14"/>
    </row>
    <row r="496" ht="15">
      <c r="A496" s="14"/>
    </row>
    <row r="497" ht="15">
      <c r="A497" s="14"/>
    </row>
    <row r="498" ht="15">
      <c r="A498" s="14"/>
    </row>
    <row r="499" ht="15">
      <c r="A499" s="14"/>
    </row>
    <row r="500" ht="15">
      <c r="A500" s="14"/>
    </row>
    <row r="501" ht="15">
      <c r="A501" s="14"/>
    </row>
    <row r="502" ht="15">
      <c r="A502" s="14"/>
    </row>
    <row r="503" ht="15">
      <c r="A503" s="14"/>
    </row>
    <row r="504" ht="15">
      <c r="A504" s="14"/>
    </row>
    <row r="505" ht="15">
      <c r="A505" s="14"/>
    </row>
    <row r="506" ht="15">
      <c r="A506" s="14"/>
    </row>
    <row r="507" ht="15">
      <c r="A507" s="14"/>
    </row>
    <row r="508" ht="15">
      <c r="A508" s="14"/>
    </row>
    <row r="509" ht="15">
      <c r="A509" s="14"/>
    </row>
    <row r="510" ht="15">
      <c r="A510" s="14"/>
    </row>
    <row r="511" ht="15">
      <c r="A511" s="14"/>
    </row>
    <row r="512" ht="15">
      <c r="A512" s="14"/>
    </row>
    <row r="513" ht="15">
      <c r="A513" s="14"/>
    </row>
    <row r="514" ht="15">
      <c r="A514" s="14"/>
    </row>
    <row r="515" ht="15">
      <c r="A515" s="14"/>
    </row>
    <row r="516" ht="15">
      <c r="A516" s="14"/>
    </row>
    <row r="517" ht="15">
      <c r="A517" s="14"/>
    </row>
    <row r="518" ht="15">
      <c r="A518" s="14"/>
    </row>
    <row r="519" ht="15">
      <c r="A519" s="14"/>
    </row>
    <row r="520" ht="15">
      <c r="A520" s="14"/>
    </row>
    <row r="521" ht="15">
      <c r="A521" s="14"/>
    </row>
    <row r="522" ht="15">
      <c r="A522" s="14"/>
    </row>
    <row r="523" ht="15">
      <c r="A523" s="14"/>
    </row>
    <row r="524" ht="15">
      <c r="A524" s="14"/>
    </row>
    <row r="525" ht="15">
      <c r="A525" s="14"/>
    </row>
    <row r="526" ht="15">
      <c r="A526" s="14"/>
    </row>
    <row r="527" ht="15">
      <c r="A527" s="14"/>
    </row>
    <row r="528" ht="15">
      <c r="A528" s="14"/>
    </row>
    <row r="529" ht="15">
      <c r="A529" s="14"/>
    </row>
    <row r="530" ht="15">
      <c r="A530" s="14"/>
    </row>
    <row r="531" ht="15">
      <c r="A531" s="14"/>
    </row>
    <row r="532" ht="15">
      <c r="A532" s="14"/>
    </row>
    <row r="533" ht="15">
      <c r="A533" s="14"/>
    </row>
    <row r="534" ht="15">
      <c r="A534" s="14"/>
    </row>
    <row r="535" ht="15">
      <c r="A535" s="14"/>
    </row>
    <row r="536" ht="15">
      <c r="A536" s="14"/>
    </row>
    <row r="537" ht="15">
      <c r="A537" s="14"/>
    </row>
    <row r="538" ht="15">
      <c r="A538" s="14"/>
    </row>
    <row r="539" ht="15">
      <c r="A539" s="14"/>
    </row>
    <row r="540" ht="15">
      <c r="A540" s="14"/>
    </row>
    <row r="541" ht="15">
      <c r="A541" s="14"/>
    </row>
    <row r="542" ht="15">
      <c r="A542" s="14"/>
    </row>
    <row r="543" ht="15">
      <c r="A543" s="14"/>
    </row>
    <row r="544" ht="15">
      <c r="A544" s="14"/>
    </row>
    <row r="545" ht="15">
      <c r="A545" s="14"/>
    </row>
    <row r="546" ht="15">
      <c r="A546" s="14"/>
    </row>
    <row r="547" ht="15">
      <c r="A547" s="14"/>
    </row>
    <row r="548" ht="15">
      <c r="A548" s="14"/>
    </row>
    <row r="549" ht="15">
      <c r="A549" s="14"/>
    </row>
    <row r="550" ht="15">
      <c r="A550" s="14"/>
    </row>
    <row r="551" ht="15">
      <c r="A551" s="14"/>
    </row>
    <row r="552" ht="15">
      <c r="A552" s="14"/>
    </row>
    <row r="553" ht="15">
      <c r="A553" s="14"/>
    </row>
    <row r="554" ht="15">
      <c r="A554" s="14"/>
    </row>
    <row r="555" ht="15">
      <c r="A555" s="14"/>
    </row>
    <row r="556" ht="15">
      <c r="A556" s="14"/>
    </row>
    <row r="557" ht="15">
      <c r="A557" s="14"/>
    </row>
    <row r="558" ht="15">
      <c r="A558" s="14"/>
    </row>
    <row r="559" ht="15">
      <c r="A559" s="14"/>
    </row>
    <row r="560" ht="15">
      <c r="A560" s="14"/>
    </row>
    <row r="561" ht="15">
      <c r="A561" s="14"/>
    </row>
    <row r="562" ht="15">
      <c r="A562" s="14"/>
    </row>
    <row r="563" ht="15">
      <c r="A563" s="14"/>
    </row>
    <row r="564" ht="15">
      <c r="A564" s="14"/>
    </row>
    <row r="565" ht="15">
      <c r="A565" s="14"/>
    </row>
    <row r="566" ht="15">
      <c r="A566" s="14"/>
    </row>
    <row r="567" ht="15">
      <c r="A567" s="14"/>
    </row>
    <row r="568" ht="15">
      <c r="A568" s="14"/>
    </row>
    <row r="569" ht="15">
      <c r="A569" s="14"/>
    </row>
    <row r="570" ht="15">
      <c r="A570" s="14"/>
    </row>
    <row r="571" ht="15">
      <c r="A571" s="14"/>
    </row>
    <row r="572" ht="15">
      <c r="A572" s="14"/>
    </row>
    <row r="573" ht="15">
      <c r="A573" s="14"/>
    </row>
    <row r="574" ht="15">
      <c r="A574" s="14"/>
    </row>
    <row r="575" ht="15">
      <c r="A575" s="14"/>
    </row>
    <row r="576" ht="15">
      <c r="A576" s="14"/>
    </row>
    <row r="577" ht="15">
      <c r="A577" s="14"/>
    </row>
    <row r="578" ht="15">
      <c r="A578" s="14"/>
    </row>
    <row r="579" ht="15">
      <c r="A579" s="14"/>
    </row>
    <row r="580" ht="15">
      <c r="A580" s="14"/>
    </row>
    <row r="581" ht="15">
      <c r="A581" s="14"/>
    </row>
    <row r="582" ht="15">
      <c r="A582" s="14"/>
    </row>
    <row r="583" ht="15">
      <c r="A583" s="14"/>
    </row>
    <row r="584" ht="15">
      <c r="A584" s="14"/>
    </row>
    <row r="585" ht="15">
      <c r="A585" s="14"/>
    </row>
    <row r="586" ht="15">
      <c r="A586" s="14"/>
    </row>
    <row r="587" ht="15">
      <c r="A587" s="14"/>
    </row>
    <row r="588" ht="15">
      <c r="A588" s="14"/>
    </row>
    <row r="589" ht="15">
      <c r="A589" s="14"/>
    </row>
    <row r="590" ht="15">
      <c r="A590" s="14"/>
    </row>
    <row r="591" ht="15">
      <c r="A591" s="14"/>
    </row>
    <row r="592" ht="15">
      <c r="A592" s="14"/>
    </row>
    <row r="593" ht="15">
      <c r="A593" s="14"/>
    </row>
    <row r="594" ht="15">
      <c r="A594" s="14"/>
    </row>
    <row r="595" ht="15">
      <c r="A595" s="14"/>
    </row>
    <row r="596" ht="15">
      <c r="A596" s="14"/>
    </row>
    <row r="597" ht="15">
      <c r="A597" s="14"/>
    </row>
    <row r="598" ht="15">
      <c r="A598" s="14"/>
    </row>
    <row r="599" ht="15">
      <c r="A599" s="14"/>
    </row>
    <row r="600" ht="15">
      <c r="A600" s="14"/>
    </row>
    <row r="601" ht="15">
      <c r="A601" s="14"/>
    </row>
    <row r="602" ht="15">
      <c r="A602" s="14"/>
    </row>
    <row r="603" ht="15">
      <c r="A603" s="14"/>
    </row>
    <row r="604" ht="15">
      <c r="A604" s="14"/>
    </row>
    <row r="605" ht="15">
      <c r="A605" s="14"/>
    </row>
    <row r="606" ht="15">
      <c r="A606" s="14"/>
    </row>
    <row r="607" ht="15">
      <c r="A607" s="14"/>
    </row>
    <row r="608" ht="15">
      <c r="A608" s="14"/>
    </row>
    <row r="609" ht="15">
      <c r="A609" s="14"/>
    </row>
    <row r="610" ht="15">
      <c r="A610" s="14"/>
    </row>
    <row r="611" ht="15">
      <c r="A611" s="14"/>
    </row>
    <row r="612" ht="15">
      <c r="A612" s="14"/>
    </row>
    <row r="613" ht="15">
      <c r="A613" s="14"/>
    </row>
    <row r="614" ht="15">
      <c r="A614" s="14"/>
    </row>
    <row r="615" ht="15">
      <c r="A615" s="14"/>
    </row>
    <row r="616" ht="15">
      <c r="A616" s="14"/>
    </row>
    <row r="617" ht="15">
      <c r="A617" s="14"/>
    </row>
    <row r="618" ht="15">
      <c r="A618" s="14"/>
    </row>
    <row r="619" ht="15">
      <c r="A619" s="14"/>
    </row>
    <row r="620" ht="15">
      <c r="A620" s="14"/>
    </row>
    <row r="621" ht="15">
      <c r="A621" s="14"/>
    </row>
    <row r="622" ht="15">
      <c r="A622" s="14"/>
    </row>
    <row r="623" ht="15">
      <c r="A623" s="14"/>
    </row>
    <row r="624" ht="15">
      <c r="A624" s="14"/>
    </row>
    <row r="625" ht="15">
      <c r="A625" s="14"/>
    </row>
    <row r="626" ht="15">
      <c r="A626" s="14"/>
    </row>
    <row r="627" ht="15">
      <c r="A627" s="14"/>
    </row>
    <row r="628" ht="15">
      <c r="A628" s="14"/>
    </row>
    <row r="629" ht="15">
      <c r="A629" s="14"/>
    </row>
    <row r="630" ht="15">
      <c r="A630" s="14"/>
    </row>
    <row r="631" ht="15">
      <c r="A631" s="14"/>
    </row>
    <row r="632" ht="15">
      <c r="A632" s="14"/>
    </row>
    <row r="633" ht="15">
      <c r="A633" s="14"/>
    </row>
    <row r="634" ht="15">
      <c r="A634" s="14"/>
    </row>
    <row r="635" ht="15">
      <c r="A635" s="14"/>
    </row>
    <row r="636" ht="15">
      <c r="A636" s="14"/>
    </row>
    <row r="637" ht="15">
      <c r="A637" s="14"/>
    </row>
    <row r="638" ht="15">
      <c r="A638" s="14"/>
    </row>
    <row r="639" ht="15">
      <c r="A639" s="14"/>
    </row>
    <row r="640" ht="15">
      <c r="A640" s="14"/>
    </row>
    <row r="641" ht="15">
      <c r="A641" s="14"/>
    </row>
    <row r="642" ht="15">
      <c r="A642" s="14"/>
    </row>
    <row r="643" ht="15">
      <c r="A643" s="14"/>
    </row>
    <row r="644" ht="15">
      <c r="A644" s="14"/>
    </row>
    <row r="645" ht="15">
      <c r="A645" s="14"/>
    </row>
    <row r="646" ht="15">
      <c r="A646" s="14"/>
    </row>
    <row r="647" ht="15">
      <c r="A647" s="14"/>
    </row>
    <row r="648" ht="15">
      <c r="A648" s="14"/>
    </row>
    <row r="649" ht="15">
      <c r="A649" s="14"/>
    </row>
    <row r="650" ht="15">
      <c r="A650" s="14"/>
    </row>
    <row r="651" ht="15">
      <c r="A651" s="14"/>
    </row>
    <row r="652" ht="15">
      <c r="A652" s="14"/>
    </row>
    <row r="653" ht="15">
      <c r="A653" s="14"/>
    </row>
    <row r="654" ht="15">
      <c r="A654" s="14"/>
    </row>
    <row r="655" ht="15">
      <c r="A655" s="14"/>
    </row>
    <row r="656" ht="15">
      <c r="A656" s="14"/>
    </row>
    <row r="657" ht="15">
      <c r="A657" s="14"/>
    </row>
    <row r="658" ht="15">
      <c r="A658" s="14"/>
    </row>
    <row r="659" ht="15">
      <c r="A659" s="14"/>
    </row>
    <row r="660" ht="15">
      <c r="A660" s="14"/>
    </row>
    <row r="661" ht="15">
      <c r="A661" s="14"/>
    </row>
    <row r="662" ht="15">
      <c r="A662" s="14"/>
    </row>
    <row r="663" ht="15">
      <c r="A663" s="14"/>
    </row>
    <row r="664" ht="15">
      <c r="A664" s="14"/>
    </row>
    <row r="665" ht="15">
      <c r="A665" s="14"/>
    </row>
    <row r="666" ht="15">
      <c r="A666" s="14"/>
    </row>
    <row r="667" ht="15">
      <c r="A667" s="14"/>
    </row>
    <row r="668" ht="15">
      <c r="A668" s="14"/>
    </row>
    <row r="669" ht="15">
      <c r="A669" s="14"/>
    </row>
    <row r="670" ht="15">
      <c r="A670" s="14"/>
    </row>
    <row r="671" ht="15">
      <c r="A671" s="14"/>
    </row>
    <row r="672" ht="15">
      <c r="A672" s="14"/>
    </row>
    <row r="673" ht="15">
      <c r="A673" s="14"/>
    </row>
    <row r="674" ht="15">
      <c r="A674" s="14"/>
    </row>
    <row r="675" ht="15">
      <c r="A675" s="14"/>
    </row>
    <row r="676" ht="15">
      <c r="A676" s="14"/>
    </row>
    <row r="677" ht="15">
      <c r="A677" s="14"/>
    </row>
    <row r="678" ht="15">
      <c r="A678" s="14"/>
    </row>
    <row r="679" ht="15">
      <c r="A679" s="14"/>
    </row>
    <row r="680" ht="15">
      <c r="A680" s="14"/>
    </row>
    <row r="681" ht="15">
      <c r="A681" s="14"/>
    </row>
    <row r="682" ht="15">
      <c r="A682" s="14"/>
    </row>
    <row r="683" ht="15">
      <c r="A683" s="14"/>
    </row>
    <row r="684" ht="15">
      <c r="A684" s="14"/>
    </row>
    <row r="685" ht="15">
      <c r="A685" s="14"/>
    </row>
    <row r="686" ht="15">
      <c r="A686" s="14"/>
    </row>
    <row r="687" ht="15">
      <c r="A687" s="14"/>
    </row>
    <row r="688" ht="15">
      <c r="A688" s="14"/>
    </row>
    <row r="689" ht="15">
      <c r="A689" s="14"/>
    </row>
    <row r="690" ht="15">
      <c r="A690" s="14"/>
    </row>
    <row r="691" ht="15">
      <c r="A691" s="14"/>
    </row>
    <row r="692" ht="15">
      <c r="A692" s="14"/>
    </row>
    <row r="693" ht="15">
      <c r="A693" s="14"/>
    </row>
    <row r="694" ht="15">
      <c r="A694" s="14"/>
    </row>
    <row r="695" ht="15">
      <c r="A695" s="14"/>
    </row>
    <row r="696" ht="15">
      <c r="A696" s="14"/>
    </row>
    <row r="697" ht="15">
      <c r="A697" s="14"/>
    </row>
    <row r="698" ht="15">
      <c r="A698" s="14"/>
    </row>
    <row r="699" ht="15">
      <c r="A699" s="14"/>
    </row>
    <row r="700" ht="15">
      <c r="A700" s="14"/>
    </row>
    <row r="701" ht="15">
      <c r="A701" s="14"/>
    </row>
    <row r="702" ht="15">
      <c r="A702" s="14"/>
    </row>
    <row r="703" ht="15">
      <c r="A703" s="14"/>
    </row>
    <row r="704" ht="15">
      <c r="A704" s="14"/>
    </row>
    <row r="705" ht="15">
      <c r="A705" s="14"/>
    </row>
    <row r="706" ht="15">
      <c r="A706" s="14"/>
    </row>
    <row r="707" ht="15">
      <c r="A707" s="14"/>
    </row>
    <row r="708" ht="15">
      <c r="A708" s="14"/>
    </row>
    <row r="709" ht="15">
      <c r="A709" s="14"/>
    </row>
    <row r="710" ht="15">
      <c r="A710" s="14"/>
    </row>
    <row r="711" ht="15">
      <c r="A711" s="14"/>
    </row>
    <row r="712" ht="15">
      <c r="A712" s="14"/>
    </row>
    <row r="713" ht="15">
      <c r="A713" s="14"/>
    </row>
    <row r="714" ht="15">
      <c r="A714" s="14"/>
    </row>
    <row r="715" ht="15">
      <c r="A715" s="14"/>
    </row>
    <row r="716" ht="15">
      <c r="A716" s="14"/>
    </row>
    <row r="717" ht="15">
      <c r="A717" s="14"/>
    </row>
    <row r="718" ht="15">
      <c r="A718" s="14"/>
    </row>
    <row r="719" ht="15">
      <c r="A719" s="14"/>
    </row>
    <row r="720" ht="15">
      <c r="A720" s="14"/>
    </row>
    <row r="721" ht="15">
      <c r="A721" s="14"/>
    </row>
    <row r="722" ht="15">
      <c r="A722" s="14"/>
    </row>
    <row r="723" ht="15">
      <c r="A723" s="14"/>
    </row>
    <row r="724" ht="15">
      <c r="A724" s="14"/>
    </row>
    <row r="725" ht="15">
      <c r="A725" s="14"/>
    </row>
    <row r="726" ht="15">
      <c r="A726" s="14"/>
    </row>
    <row r="727" ht="15">
      <c r="A727" s="14"/>
    </row>
    <row r="728" ht="15">
      <c r="A728" s="14"/>
    </row>
    <row r="729" ht="15">
      <c r="A729" s="14"/>
    </row>
    <row r="730" ht="15">
      <c r="A730" s="14"/>
    </row>
    <row r="731" ht="15">
      <c r="A731" s="14"/>
    </row>
    <row r="732" ht="15">
      <c r="A732" s="14"/>
    </row>
    <row r="733" ht="15">
      <c r="A733" s="14"/>
    </row>
    <row r="734" ht="15">
      <c r="A734" s="14"/>
    </row>
    <row r="735" ht="15">
      <c r="A735" s="14"/>
    </row>
    <row r="736" ht="15">
      <c r="A736" s="14"/>
    </row>
    <row r="737" ht="15">
      <c r="A737" s="14"/>
    </row>
    <row r="738" ht="15">
      <c r="A738" s="14"/>
    </row>
    <row r="739" ht="15">
      <c r="A739" s="14"/>
    </row>
    <row r="740" ht="15">
      <c r="A740" s="14"/>
    </row>
    <row r="741" ht="15">
      <c r="A741" s="14"/>
    </row>
    <row r="742" ht="15">
      <c r="A742" s="14"/>
    </row>
    <row r="743" ht="15">
      <c r="A743" s="14"/>
    </row>
    <row r="744" ht="15">
      <c r="A744" s="14"/>
    </row>
    <row r="745" ht="15">
      <c r="A745" s="14"/>
    </row>
    <row r="746" ht="15">
      <c r="A746" s="14"/>
    </row>
    <row r="747" ht="15">
      <c r="A747" s="14"/>
    </row>
    <row r="748" ht="15">
      <c r="A748" s="14"/>
    </row>
    <row r="749" ht="15">
      <c r="A749" s="14"/>
    </row>
    <row r="750" ht="15">
      <c r="A750" s="14"/>
    </row>
    <row r="751" ht="15">
      <c r="A751" s="14"/>
    </row>
    <row r="752" ht="15">
      <c r="A752" s="14"/>
    </row>
    <row r="753" ht="15">
      <c r="A753" s="14"/>
    </row>
    <row r="754" ht="15">
      <c r="A754" s="14"/>
    </row>
    <row r="755" ht="15">
      <c r="A755" s="14"/>
    </row>
    <row r="756" ht="15">
      <c r="A756" s="14"/>
    </row>
    <row r="757" ht="15">
      <c r="A757" s="14"/>
    </row>
    <row r="758" ht="15">
      <c r="A758" s="14"/>
    </row>
    <row r="759" ht="15">
      <c r="A759" s="14"/>
    </row>
    <row r="760" ht="15">
      <c r="A760" s="14"/>
    </row>
    <row r="761" ht="15">
      <c r="A761" s="14"/>
    </row>
    <row r="762" ht="15">
      <c r="A762" s="14"/>
    </row>
    <row r="763" ht="15">
      <c r="A763" s="14"/>
    </row>
    <row r="764" ht="15">
      <c r="A764" s="14"/>
    </row>
    <row r="765" ht="15">
      <c r="A765" s="14"/>
    </row>
    <row r="766" ht="15">
      <c r="A766" s="14"/>
    </row>
    <row r="767" ht="15">
      <c r="A767" s="14"/>
    </row>
    <row r="768" ht="15">
      <c r="A768" s="14"/>
    </row>
    <row r="769" ht="15">
      <c r="A769" s="14"/>
    </row>
    <row r="770" ht="15">
      <c r="A770" s="14"/>
    </row>
    <row r="771" ht="15">
      <c r="A771" s="14"/>
    </row>
    <row r="772" ht="15">
      <c r="A772" s="14"/>
    </row>
    <row r="773" ht="15">
      <c r="A773" s="14"/>
    </row>
    <row r="774" ht="15">
      <c r="A774" s="14"/>
    </row>
    <row r="775" ht="15">
      <c r="A775" s="14"/>
    </row>
    <row r="776" ht="15">
      <c r="A776" s="14"/>
    </row>
    <row r="777" ht="15">
      <c r="A777" s="14"/>
    </row>
    <row r="778" ht="15">
      <c r="A778" s="14"/>
    </row>
    <row r="779" ht="15">
      <c r="A779" s="14"/>
    </row>
    <row r="780" ht="15">
      <c r="A780" s="14"/>
    </row>
    <row r="781" ht="15">
      <c r="A781" s="14"/>
    </row>
    <row r="782" ht="15">
      <c r="A782" s="14"/>
    </row>
    <row r="783" ht="15">
      <c r="A783" s="14"/>
    </row>
    <row r="784" ht="15">
      <c r="A784" s="14"/>
    </row>
    <row r="785" ht="15">
      <c r="A785" s="14"/>
    </row>
    <row r="786" ht="15">
      <c r="A786" s="14"/>
    </row>
    <row r="787" ht="15">
      <c r="A787" s="14"/>
    </row>
    <row r="788" ht="15">
      <c r="A788" s="14"/>
    </row>
    <row r="789" ht="15">
      <c r="A789" s="14"/>
    </row>
    <row r="790" ht="15">
      <c r="A790" s="14"/>
    </row>
    <row r="791" ht="15">
      <c r="A791" s="14"/>
    </row>
    <row r="792" ht="15">
      <c r="A792" s="14"/>
    </row>
    <row r="793" ht="15">
      <c r="A793" s="14"/>
    </row>
    <row r="794" ht="15">
      <c r="A794" s="14"/>
    </row>
    <row r="795" ht="15">
      <c r="A795" s="14"/>
    </row>
    <row r="796" ht="15">
      <c r="A796" s="14"/>
    </row>
    <row r="797" ht="15">
      <c r="A797" s="14"/>
    </row>
    <row r="798" ht="15">
      <c r="A798" s="14"/>
    </row>
    <row r="799" ht="15">
      <c r="A799" s="14"/>
    </row>
    <row r="800" ht="15">
      <c r="A800" s="14"/>
    </row>
    <row r="801" ht="15">
      <c r="A801" s="14"/>
    </row>
    <row r="802" ht="15">
      <c r="A802" s="14"/>
    </row>
    <row r="803" ht="15">
      <c r="A803" s="14"/>
    </row>
    <row r="804" ht="15">
      <c r="A804" s="14"/>
    </row>
    <row r="805" ht="15">
      <c r="A805" s="14"/>
    </row>
    <row r="806" ht="15">
      <c r="A806" s="14"/>
    </row>
    <row r="807" ht="15">
      <c r="A807" s="14"/>
    </row>
    <row r="808" ht="15">
      <c r="A808" s="14"/>
    </row>
    <row r="809" ht="15">
      <c r="A809" s="14"/>
    </row>
    <row r="810" ht="15">
      <c r="A810" s="14"/>
    </row>
    <row r="811" ht="15">
      <c r="A811" s="14"/>
    </row>
    <row r="812" ht="15">
      <c r="A812" s="14"/>
    </row>
    <row r="813" ht="15">
      <c r="A813" s="14"/>
    </row>
    <row r="814" ht="15">
      <c r="A814" s="14"/>
    </row>
    <row r="815" ht="15">
      <c r="A815" s="14"/>
    </row>
    <row r="816" ht="15">
      <c r="A816" s="14"/>
    </row>
    <row r="817" ht="15">
      <c r="A817" s="14"/>
    </row>
    <row r="818" ht="15">
      <c r="A818" s="14"/>
    </row>
    <row r="819" ht="15">
      <c r="A819" s="14"/>
    </row>
    <row r="820" ht="15">
      <c r="A820" s="14"/>
    </row>
    <row r="821" ht="15">
      <c r="A821" s="14"/>
    </row>
    <row r="822" ht="15">
      <c r="A822" s="14"/>
    </row>
    <row r="823" ht="15">
      <c r="A823" s="14"/>
    </row>
    <row r="824" ht="15">
      <c r="A824" s="14"/>
    </row>
    <row r="825" ht="15">
      <c r="A825" s="14"/>
    </row>
    <row r="826" ht="15">
      <c r="A826" s="14"/>
    </row>
    <row r="827" ht="15">
      <c r="A827" s="14"/>
    </row>
    <row r="828" ht="15">
      <c r="A828" s="14"/>
    </row>
    <row r="829" ht="15">
      <c r="A829" s="14"/>
    </row>
    <row r="830" ht="15">
      <c r="A830" s="14"/>
    </row>
    <row r="831" ht="15">
      <c r="A831" s="14"/>
    </row>
    <row r="832" ht="15">
      <c r="A832" s="14"/>
    </row>
    <row r="833" ht="15">
      <c r="A833" s="14"/>
    </row>
    <row r="834" ht="15">
      <c r="A834" s="14"/>
    </row>
    <row r="835" ht="15">
      <c r="A835" s="14"/>
    </row>
    <row r="836" ht="15">
      <c r="A836" s="14"/>
    </row>
    <row r="837" ht="15">
      <c r="A837" s="14"/>
    </row>
    <row r="838" ht="15">
      <c r="A838" s="14"/>
    </row>
    <row r="839" ht="15">
      <c r="A839" s="14"/>
    </row>
    <row r="840" ht="15">
      <c r="A840" s="14"/>
    </row>
    <row r="841" ht="15">
      <c r="A841" s="14"/>
    </row>
    <row r="842" ht="15">
      <c r="A842" s="14"/>
    </row>
    <row r="843" ht="15">
      <c r="A843" s="14"/>
    </row>
    <row r="844" ht="15">
      <c r="A844" s="14"/>
    </row>
    <row r="845" ht="15">
      <c r="A845" s="14"/>
    </row>
    <row r="846" ht="15">
      <c r="A846" s="14"/>
    </row>
    <row r="847" ht="15">
      <c r="A847" s="14"/>
    </row>
    <row r="848" ht="15">
      <c r="A848" s="14"/>
    </row>
    <row r="849" ht="15">
      <c r="A849" s="14"/>
    </row>
    <row r="850" ht="15">
      <c r="A850" s="14"/>
    </row>
    <row r="851" ht="15">
      <c r="A851" s="14"/>
    </row>
    <row r="852" ht="15">
      <c r="A852" s="14"/>
    </row>
    <row r="853" ht="15">
      <c r="A853" s="14"/>
    </row>
    <row r="854" ht="15">
      <c r="A854" s="14"/>
    </row>
    <row r="855" ht="15">
      <c r="A855" s="14"/>
    </row>
    <row r="856" ht="15">
      <c r="A856" s="14"/>
    </row>
    <row r="857" ht="15">
      <c r="A857" s="14"/>
    </row>
    <row r="858" ht="15">
      <c r="A858" s="14"/>
    </row>
    <row r="859" ht="15">
      <c r="A859" s="14"/>
    </row>
    <row r="860" ht="15">
      <c r="A860" s="14"/>
    </row>
    <row r="861" ht="15">
      <c r="A861" s="14"/>
    </row>
    <row r="862" ht="15">
      <c r="A862" s="14"/>
    </row>
    <row r="863" ht="15">
      <c r="A863" s="14"/>
    </row>
    <row r="864" ht="15">
      <c r="A864" s="14"/>
    </row>
    <row r="865" ht="15">
      <c r="A865" s="14"/>
    </row>
    <row r="866" ht="15">
      <c r="A866" s="14"/>
    </row>
    <row r="867" ht="15">
      <c r="A867" s="14"/>
    </row>
    <row r="868" ht="15">
      <c r="A868" s="14"/>
    </row>
    <row r="869" ht="15">
      <c r="A869" s="14"/>
    </row>
    <row r="870" ht="15">
      <c r="A870" s="14"/>
    </row>
    <row r="871" ht="15">
      <c r="A871" s="14"/>
    </row>
    <row r="872" ht="15">
      <c r="A872" s="14"/>
    </row>
    <row r="873" ht="15">
      <c r="A873" s="14"/>
    </row>
    <row r="874" ht="15">
      <c r="A874" s="14"/>
    </row>
    <row r="875" ht="15">
      <c r="A875" s="14"/>
    </row>
    <row r="876" ht="15">
      <c r="A876" s="14"/>
    </row>
    <row r="877" ht="15">
      <c r="A877" s="14"/>
    </row>
    <row r="878" ht="15">
      <c r="A878" s="14"/>
    </row>
    <row r="879" ht="15">
      <c r="A879" s="14"/>
    </row>
    <row r="880" ht="15">
      <c r="A880" s="14"/>
    </row>
    <row r="881" ht="15">
      <c r="A881" s="14"/>
    </row>
    <row r="882" ht="15">
      <c r="A882" s="14"/>
    </row>
    <row r="883" ht="15">
      <c r="A883" s="14"/>
    </row>
    <row r="884" ht="15">
      <c r="A884" s="14"/>
    </row>
    <row r="885" ht="15">
      <c r="A885" s="14"/>
    </row>
    <row r="886" ht="15">
      <c r="A886" s="14"/>
    </row>
    <row r="887" ht="15">
      <c r="A887" s="14"/>
    </row>
    <row r="888" ht="15">
      <c r="A888" s="14"/>
    </row>
    <row r="889" ht="15">
      <c r="A889" s="14"/>
    </row>
    <row r="890" ht="15">
      <c r="A890" s="14"/>
    </row>
    <row r="891" ht="15">
      <c r="A891" s="14"/>
    </row>
    <row r="892" ht="15">
      <c r="A892" s="14"/>
    </row>
    <row r="893" ht="15">
      <c r="A893" s="14"/>
    </row>
    <row r="894" ht="15">
      <c r="A894" s="14"/>
    </row>
    <row r="895" ht="15">
      <c r="A895" s="14"/>
    </row>
    <row r="896" ht="15">
      <c r="A896" s="14"/>
    </row>
    <row r="897" ht="15">
      <c r="A897" s="14"/>
    </row>
    <row r="898" ht="15">
      <c r="A898" s="14"/>
    </row>
    <row r="899" ht="15">
      <c r="A899" s="14"/>
    </row>
    <row r="900" ht="15">
      <c r="A900" s="14"/>
    </row>
    <row r="901" ht="15">
      <c r="A901" s="14"/>
    </row>
    <row r="902" ht="15">
      <c r="A902" s="14"/>
    </row>
    <row r="903" ht="15">
      <c r="A903" s="14"/>
    </row>
    <row r="904" ht="15">
      <c r="A904" s="14"/>
    </row>
    <row r="905" ht="15">
      <c r="A905" s="14"/>
    </row>
    <row r="906" ht="15">
      <c r="A906" s="14"/>
    </row>
    <row r="907" ht="15">
      <c r="A907" s="14"/>
    </row>
    <row r="908" ht="15">
      <c r="A908" s="14"/>
    </row>
    <row r="909" ht="15">
      <c r="A909" s="14"/>
    </row>
    <row r="910" ht="15">
      <c r="A910" s="14"/>
    </row>
    <row r="911" ht="15">
      <c r="A911" s="14"/>
    </row>
    <row r="912" ht="15">
      <c r="A912" s="14"/>
    </row>
    <row r="913" ht="15">
      <c r="A913" s="14"/>
    </row>
    <row r="914" ht="15">
      <c r="A914" s="14"/>
    </row>
    <row r="915" ht="15">
      <c r="A915" s="14"/>
    </row>
    <row r="916" ht="15">
      <c r="A916" s="14"/>
    </row>
    <row r="917" ht="15">
      <c r="A917" s="14"/>
    </row>
    <row r="918" ht="15">
      <c r="A918" s="14"/>
    </row>
    <row r="919" ht="15">
      <c r="A919" s="14"/>
    </row>
    <row r="920" ht="15">
      <c r="A920" s="14"/>
    </row>
    <row r="921" ht="15">
      <c r="A921" s="14"/>
    </row>
    <row r="922" ht="15">
      <c r="A922" s="14"/>
    </row>
    <row r="923" ht="15">
      <c r="A923" s="14"/>
    </row>
    <row r="924" ht="15">
      <c r="A924" s="14"/>
    </row>
    <row r="925" ht="15">
      <c r="A925" s="14"/>
    </row>
    <row r="926" ht="15">
      <c r="A926" s="14"/>
    </row>
    <row r="927" ht="15">
      <c r="A927" s="14"/>
    </row>
    <row r="928" ht="15">
      <c r="A928" s="14"/>
    </row>
    <row r="929" ht="15">
      <c r="A929" s="14"/>
    </row>
    <row r="930" ht="15">
      <c r="A930" s="14"/>
    </row>
    <row r="931" ht="15">
      <c r="A931" s="14"/>
    </row>
    <row r="932" ht="15">
      <c r="A932" s="14"/>
    </row>
    <row r="933" ht="15">
      <c r="A933" s="14"/>
    </row>
    <row r="934" ht="15">
      <c r="A934" s="14"/>
    </row>
    <row r="935" ht="15">
      <c r="A935" s="14"/>
    </row>
    <row r="936" ht="15">
      <c r="A936" s="14"/>
    </row>
    <row r="937" ht="15">
      <c r="A937" s="14"/>
    </row>
    <row r="938" ht="15">
      <c r="A938" s="14"/>
    </row>
    <row r="939" ht="15">
      <c r="A939" s="14"/>
    </row>
    <row r="940" ht="15">
      <c r="A940" s="14"/>
    </row>
    <row r="941" ht="15">
      <c r="A941" s="14"/>
    </row>
    <row r="942" ht="15">
      <c r="A942" s="14"/>
    </row>
    <row r="943" ht="15">
      <c r="A943" s="14"/>
    </row>
    <row r="944" ht="15">
      <c r="A944" s="14"/>
    </row>
    <row r="945" ht="15">
      <c r="A945" s="14"/>
    </row>
    <row r="946" ht="15">
      <c r="A946" s="14"/>
    </row>
    <row r="947" ht="15">
      <c r="A947" s="14"/>
    </row>
    <row r="948" ht="15">
      <c r="A948" s="14"/>
    </row>
    <row r="949" ht="15">
      <c r="A949" s="14"/>
    </row>
    <row r="950" ht="15">
      <c r="A950" s="14"/>
    </row>
    <row r="951" ht="15">
      <c r="A951" s="14"/>
    </row>
    <row r="952" ht="15">
      <c r="A952" s="14"/>
    </row>
    <row r="953" ht="15">
      <c r="A953" s="14"/>
    </row>
    <row r="954" ht="15">
      <c r="A954" s="14"/>
    </row>
    <row r="955" ht="15">
      <c r="A955" s="14"/>
    </row>
    <row r="956" ht="15">
      <c r="A956" s="14"/>
    </row>
    <row r="957" ht="15">
      <c r="A957" s="14"/>
    </row>
    <row r="958" ht="15">
      <c r="A958" s="14"/>
    </row>
    <row r="959" ht="15">
      <c r="A959" s="14"/>
    </row>
    <row r="960" ht="15">
      <c r="A960" s="14"/>
    </row>
    <row r="961" ht="15">
      <c r="A961" s="14"/>
    </row>
    <row r="962" ht="15">
      <c r="A962" s="14"/>
    </row>
    <row r="963" ht="15">
      <c r="A963" s="14"/>
    </row>
    <row r="964" ht="15">
      <c r="A964" s="14"/>
    </row>
    <row r="965" ht="15">
      <c r="A965" s="14"/>
    </row>
    <row r="966" ht="15">
      <c r="A966" s="14"/>
    </row>
    <row r="967" ht="15">
      <c r="A967" s="14"/>
    </row>
    <row r="968" ht="15">
      <c r="A968" s="14"/>
    </row>
    <row r="969" ht="15">
      <c r="A969" s="14"/>
    </row>
    <row r="970" ht="15">
      <c r="A970" s="14"/>
    </row>
    <row r="971" ht="15">
      <c r="A971" s="14"/>
    </row>
    <row r="972" ht="15">
      <c r="A972" s="14"/>
    </row>
    <row r="973" ht="15">
      <c r="A973" s="14"/>
    </row>
    <row r="974" ht="15">
      <c r="A974" s="14"/>
    </row>
    <row r="975" ht="15">
      <c r="A975" s="14"/>
    </row>
    <row r="976" ht="15">
      <c r="A976" s="14"/>
    </row>
    <row r="977" ht="15">
      <c r="A977" s="14"/>
    </row>
    <row r="978" ht="15">
      <c r="A978" s="14"/>
    </row>
    <row r="979" ht="15">
      <c r="A979" s="14"/>
    </row>
    <row r="980" ht="15">
      <c r="A980" s="14"/>
    </row>
    <row r="981" ht="15">
      <c r="A981" s="14"/>
    </row>
    <row r="982" ht="15">
      <c r="A982" s="14"/>
    </row>
    <row r="983" ht="15">
      <c r="A983" s="14"/>
    </row>
    <row r="984" ht="15">
      <c r="A984" s="14"/>
    </row>
    <row r="985" ht="15">
      <c r="A985" s="14"/>
    </row>
    <row r="986" ht="15">
      <c r="A986" s="14"/>
    </row>
    <row r="987" ht="15">
      <c r="A987" s="14"/>
    </row>
    <row r="988" ht="15">
      <c r="A988" s="14"/>
    </row>
    <row r="989" ht="15">
      <c r="A989" s="14"/>
    </row>
    <row r="990" ht="15">
      <c r="A990" s="14"/>
    </row>
    <row r="991" ht="15">
      <c r="A991" s="14"/>
    </row>
    <row r="992" ht="15">
      <c r="A992" s="14"/>
    </row>
    <row r="993" ht="15">
      <c r="A993" s="14"/>
    </row>
    <row r="994" ht="15">
      <c r="A994" s="14"/>
    </row>
    <row r="995" ht="15">
      <c r="A995" s="14"/>
    </row>
    <row r="996" ht="15">
      <c r="A996" s="14"/>
    </row>
    <row r="997" ht="15">
      <c r="A997" s="14"/>
    </row>
    <row r="998" ht="15">
      <c r="A998" s="14"/>
    </row>
    <row r="999" ht="15">
      <c r="A999" s="14"/>
    </row>
    <row r="1000" ht="15">
      <c r="A1000" s="14"/>
    </row>
    <row r="1001" ht="15">
      <c r="A1001" s="14"/>
    </row>
    <row r="1002" ht="15">
      <c r="A1002" s="14"/>
    </row>
    <row r="1003" ht="15">
      <c r="A1003" s="14"/>
    </row>
    <row r="1004" ht="15">
      <c r="A1004" s="14"/>
    </row>
    <row r="1005" ht="15">
      <c r="A1005" s="14"/>
    </row>
    <row r="1006" ht="15">
      <c r="A1006" s="14"/>
    </row>
    <row r="1007" ht="15">
      <c r="A1007" s="14"/>
    </row>
    <row r="1008" ht="15">
      <c r="A1008" s="14"/>
    </row>
    <row r="1009" ht="15">
      <c r="A1009" s="14"/>
    </row>
    <row r="1010" ht="15">
      <c r="A1010" s="14"/>
    </row>
    <row r="1011" ht="15">
      <c r="A1011" s="14"/>
    </row>
    <row r="1012" ht="15">
      <c r="A1012" s="14"/>
    </row>
    <row r="1013" ht="15">
      <c r="A1013" s="14"/>
    </row>
    <row r="1014" ht="15">
      <c r="A1014" s="14"/>
    </row>
    <row r="1015" ht="15">
      <c r="A1015" s="14"/>
    </row>
    <row r="1016" ht="15">
      <c r="A1016" s="14"/>
    </row>
    <row r="1017" ht="15">
      <c r="A1017" s="14"/>
    </row>
    <row r="1018" ht="15">
      <c r="A1018" s="14"/>
    </row>
    <row r="1019" ht="15">
      <c r="A1019" s="14"/>
    </row>
    <row r="1020" ht="15">
      <c r="A1020" s="14"/>
    </row>
    <row r="1021" ht="15">
      <c r="A1021" s="14"/>
    </row>
    <row r="1022" ht="15">
      <c r="A1022" s="14"/>
    </row>
    <row r="1023" ht="15">
      <c r="A1023" s="14"/>
    </row>
    <row r="1024" ht="15">
      <c r="A1024" s="14"/>
    </row>
    <row r="1025" ht="15">
      <c r="A1025" s="14"/>
    </row>
    <row r="1026" ht="15">
      <c r="A1026" s="14"/>
    </row>
    <row r="1027" ht="15">
      <c r="A1027" s="14"/>
    </row>
    <row r="1028" ht="15">
      <c r="A1028" s="14"/>
    </row>
    <row r="1029" ht="15">
      <c r="A1029" s="14"/>
    </row>
    <row r="1030" ht="15">
      <c r="A1030" s="14"/>
    </row>
    <row r="1031" ht="15">
      <c r="A1031" s="14"/>
    </row>
    <row r="1032" ht="15">
      <c r="A1032" s="14"/>
    </row>
    <row r="1033" ht="15">
      <c r="A1033" s="14"/>
    </row>
    <row r="1034" ht="15">
      <c r="A1034" s="14"/>
    </row>
    <row r="1035" ht="15">
      <c r="A1035" s="14"/>
    </row>
    <row r="1036" ht="15">
      <c r="A1036" s="14"/>
    </row>
    <row r="1037" ht="15">
      <c r="A1037" s="14"/>
    </row>
    <row r="1038" ht="15">
      <c r="A1038" s="14"/>
    </row>
    <row r="1039" ht="15">
      <c r="A1039" s="14"/>
    </row>
    <row r="1040" ht="15">
      <c r="A1040" s="14"/>
    </row>
    <row r="1041" ht="15">
      <c r="A1041" s="14"/>
    </row>
    <row r="1042" ht="15">
      <c r="A1042" s="14"/>
    </row>
    <row r="1043" ht="15">
      <c r="A1043" s="14"/>
    </row>
    <row r="1044" ht="15">
      <c r="A1044" s="14"/>
    </row>
    <row r="1045" ht="15">
      <c r="A1045" s="14"/>
    </row>
    <row r="1046" ht="15">
      <c r="A1046" s="14"/>
    </row>
    <row r="1047" ht="15">
      <c r="A1047" s="14"/>
    </row>
    <row r="1048" ht="15">
      <c r="A1048" s="14"/>
    </row>
    <row r="1049" ht="15">
      <c r="A1049" s="14"/>
    </row>
    <row r="1050" ht="15">
      <c r="A1050" s="14"/>
    </row>
    <row r="1051" ht="15">
      <c r="A1051" s="14"/>
    </row>
    <row r="1052" ht="15">
      <c r="A1052" s="14"/>
    </row>
    <row r="1053" ht="15">
      <c r="A1053" s="14"/>
    </row>
    <row r="1054" ht="15">
      <c r="A1054" s="14"/>
    </row>
    <row r="1055" ht="15">
      <c r="A1055" s="14"/>
    </row>
    <row r="1056" ht="15">
      <c r="A1056" s="14"/>
    </row>
    <row r="1057" ht="15">
      <c r="A1057" s="14"/>
    </row>
    <row r="1058" ht="15">
      <c r="A1058" s="14"/>
    </row>
    <row r="1059" ht="15">
      <c r="A1059" s="14"/>
    </row>
    <row r="1060" ht="15">
      <c r="A1060" s="14"/>
    </row>
    <row r="1061" ht="15">
      <c r="A1061" s="14"/>
    </row>
    <row r="1062" ht="15">
      <c r="A1062" s="14"/>
    </row>
    <row r="1063" ht="15">
      <c r="A1063" s="14"/>
    </row>
    <row r="1064" ht="15">
      <c r="A1064" s="14"/>
    </row>
    <row r="1065" ht="15">
      <c r="A1065" s="14"/>
    </row>
    <row r="1066" ht="15">
      <c r="A1066" s="14"/>
    </row>
    <row r="1067" ht="15">
      <c r="A1067" s="14"/>
    </row>
    <row r="1068" ht="15">
      <c r="A1068" s="14"/>
    </row>
    <row r="1069" ht="15">
      <c r="A1069" s="14"/>
    </row>
    <row r="1070" ht="15">
      <c r="A1070" s="14"/>
    </row>
    <row r="1071" ht="15">
      <c r="A1071" s="14"/>
    </row>
    <row r="1072" ht="15">
      <c r="A1072" s="14"/>
    </row>
    <row r="1073" ht="15">
      <c r="A1073" s="14"/>
    </row>
    <row r="1074" ht="15">
      <c r="A1074" s="14"/>
    </row>
    <row r="1075" ht="15">
      <c r="A1075" s="14"/>
    </row>
    <row r="1076" ht="15">
      <c r="A1076" s="14"/>
    </row>
    <row r="1077" ht="15">
      <c r="A1077" s="14"/>
    </row>
    <row r="1078" ht="15">
      <c r="A1078" s="14"/>
    </row>
    <row r="1079" ht="15">
      <c r="A1079" s="14"/>
    </row>
    <row r="1080" ht="15">
      <c r="A1080" s="14"/>
    </row>
    <row r="1081" ht="15">
      <c r="A1081" s="14"/>
    </row>
    <row r="1082" ht="15">
      <c r="A1082" s="14"/>
    </row>
    <row r="1083" ht="15">
      <c r="A1083" s="14"/>
    </row>
    <row r="1084" ht="15">
      <c r="A1084" s="14"/>
    </row>
    <row r="1085" ht="15">
      <c r="A1085" s="14"/>
    </row>
    <row r="1086" ht="15">
      <c r="A1086" s="14"/>
    </row>
    <row r="1087" ht="15">
      <c r="A1087" s="14"/>
    </row>
    <row r="1088" ht="15">
      <c r="A1088" s="14"/>
    </row>
    <row r="1089" ht="15">
      <c r="A1089" s="14"/>
    </row>
    <row r="1090" ht="15">
      <c r="A1090" s="14"/>
    </row>
    <row r="1091" ht="15">
      <c r="A1091" s="14"/>
    </row>
    <row r="1092" ht="15">
      <c r="A1092" s="14"/>
    </row>
    <row r="1093" ht="15">
      <c r="A1093" s="14"/>
    </row>
    <row r="1094" ht="15">
      <c r="A1094" s="14"/>
    </row>
    <row r="1095" ht="15">
      <c r="A1095" s="14"/>
    </row>
    <row r="1096" ht="15">
      <c r="A1096" s="14"/>
    </row>
    <row r="1097" ht="15">
      <c r="A1097" s="14"/>
    </row>
    <row r="1098" ht="15">
      <c r="A1098" s="14"/>
    </row>
    <row r="1099" ht="15">
      <c r="A1099" s="14"/>
    </row>
    <row r="1100" ht="15">
      <c r="A1100" s="14"/>
    </row>
    <row r="1101" ht="15">
      <c r="A1101" s="14"/>
    </row>
    <row r="1102" ht="15">
      <c r="A1102" s="14"/>
    </row>
    <row r="1103" ht="15">
      <c r="A1103" s="14"/>
    </row>
    <row r="1104" ht="15">
      <c r="A1104" s="14"/>
    </row>
    <row r="1105" ht="15">
      <c r="A1105" s="14"/>
    </row>
    <row r="1106" ht="15">
      <c r="A1106" s="14"/>
    </row>
    <row r="1107" ht="15">
      <c r="A1107" s="14"/>
    </row>
    <row r="1108" ht="15">
      <c r="A1108" s="14"/>
    </row>
    <row r="1109" ht="15">
      <c r="A1109" s="14"/>
    </row>
    <row r="1110" ht="15">
      <c r="A1110" s="14"/>
    </row>
    <row r="1111" ht="15">
      <c r="A1111" s="14"/>
    </row>
    <row r="1112" ht="15">
      <c r="A1112" s="14"/>
    </row>
    <row r="1113" ht="15">
      <c r="A1113" s="14"/>
    </row>
    <row r="1114" ht="15">
      <c r="A1114" s="14"/>
    </row>
    <row r="1115" ht="15">
      <c r="A1115" s="14"/>
    </row>
    <row r="1116" ht="15">
      <c r="A1116" s="14"/>
    </row>
    <row r="1117" ht="15">
      <c r="A1117" s="14"/>
    </row>
    <row r="1118" ht="15">
      <c r="A1118" s="14"/>
    </row>
    <row r="1119" ht="15">
      <c r="A1119" s="14"/>
    </row>
    <row r="1120" ht="15">
      <c r="A1120" s="14"/>
    </row>
    <row r="1121" ht="15">
      <c r="A1121" s="14"/>
    </row>
    <row r="1122" ht="15">
      <c r="A1122" s="14"/>
    </row>
    <row r="1123" ht="15">
      <c r="A1123" s="14"/>
    </row>
    <row r="1124" ht="15">
      <c r="A1124" s="14"/>
    </row>
    <row r="1125" ht="15">
      <c r="A1125" s="14"/>
    </row>
    <row r="1126" ht="15">
      <c r="A1126" s="14"/>
    </row>
    <row r="1127" ht="15">
      <c r="A1127" s="14"/>
    </row>
    <row r="1128" ht="15">
      <c r="A1128" s="14"/>
    </row>
    <row r="1129" ht="15">
      <c r="A1129" s="14"/>
    </row>
    <row r="1130" ht="15">
      <c r="A1130" s="14"/>
    </row>
    <row r="1131" ht="15">
      <c r="A1131" s="14"/>
    </row>
    <row r="1132" ht="15">
      <c r="A1132" s="14"/>
    </row>
    <row r="1133" ht="15">
      <c r="A1133" s="14"/>
    </row>
    <row r="1134" ht="15">
      <c r="A1134" s="14"/>
    </row>
    <row r="1135" ht="15">
      <c r="A1135" s="14"/>
    </row>
    <row r="1136" ht="15">
      <c r="A1136" s="14"/>
    </row>
    <row r="1137" ht="15">
      <c r="A1137" s="14"/>
    </row>
    <row r="1138" ht="15">
      <c r="A1138" s="14"/>
    </row>
    <row r="1139" ht="15">
      <c r="A1139" s="14"/>
    </row>
    <row r="1140" ht="15">
      <c r="A1140" s="14"/>
    </row>
    <row r="1141" ht="15">
      <c r="A1141" s="14"/>
    </row>
    <row r="1142" ht="15">
      <c r="A1142" s="14"/>
    </row>
    <row r="1143" ht="15">
      <c r="A1143" s="14"/>
    </row>
    <row r="1144" ht="15">
      <c r="A1144" s="14"/>
    </row>
    <row r="1145" ht="15">
      <c r="A1145" s="14"/>
    </row>
    <row r="1146" ht="15">
      <c r="A1146" s="14"/>
    </row>
    <row r="1147" ht="15">
      <c r="A1147" s="14"/>
    </row>
    <row r="1148" ht="15">
      <c r="A1148" s="14"/>
    </row>
    <row r="1149" ht="15">
      <c r="A1149" s="14"/>
    </row>
    <row r="1150" ht="15">
      <c r="A1150" s="14"/>
    </row>
    <row r="1151" ht="15">
      <c r="A1151" s="14"/>
    </row>
    <row r="1152" ht="15">
      <c r="A1152" s="14"/>
    </row>
    <row r="1153" ht="15">
      <c r="A1153" s="14"/>
    </row>
    <row r="1154" ht="15">
      <c r="A1154" s="14"/>
    </row>
    <row r="1155" ht="15">
      <c r="A1155" s="14"/>
    </row>
    <row r="1156" ht="15">
      <c r="A1156" s="14"/>
    </row>
    <row r="1157" ht="15">
      <c r="A1157" s="14"/>
    </row>
    <row r="1158" ht="15">
      <c r="A1158" s="14"/>
    </row>
    <row r="1159" ht="15">
      <c r="A1159" s="14"/>
    </row>
    <row r="1160" ht="15">
      <c r="A1160" s="14"/>
    </row>
    <row r="1161" ht="15">
      <c r="A1161" s="14"/>
    </row>
    <row r="1162" ht="15">
      <c r="A1162" s="14"/>
    </row>
    <row r="1163" ht="15">
      <c r="A1163" s="14"/>
    </row>
    <row r="1164" ht="15">
      <c r="A1164" s="14"/>
    </row>
    <row r="1165" ht="15">
      <c r="A1165" s="14"/>
    </row>
    <row r="1166" ht="15">
      <c r="A1166" s="14"/>
    </row>
    <row r="1167" ht="15">
      <c r="A1167" s="14"/>
    </row>
    <row r="1168" ht="15">
      <c r="A1168" s="14"/>
    </row>
    <row r="1169" ht="15">
      <c r="A1169" s="14"/>
    </row>
    <row r="1170" ht="15">
      <c r="A1170" s="14"/>
    </row>
    <row r="1171" ht="15">
      <c r="A1171" s="14"/>
    </row>
    <row r="1172" ht="15">
      <c r="A1172" s="14"/>
    </row>
    <row r="1173" ht="15">
      <c r="A1173" s="14"/>
    </row>
    <row r="1174" ht="15">
      <c r="A1174" s="14"/>
    </row>
    <row r="1175" ht="15">
      <c r="A1175" s="14"/>
    </row>
    <row r="1176" ht="15">
      <c r="A1176" s="14"/>
    </row>
    <row r="1177" ht="15">
      <c r="A1177" s="14"/>
    </row>
    <row r="1178" ht="15">
      <c r="A1178" s="14"/>
    </row>
    <row r="1179" ht="15">
      <c r="A1179" s="14"/>
    </row>
    <row r="1180" ht="15">
      <c r="A1180" s="14"/>
    </row>
    <row r="1181" ht="15">
      <c r="A1181" s="14"/>
    </row>
    <row r="1182" ht="15">
      <c r="A1182" s="14"/>
    </row>
    <row r="1183" ht="15">
      <c r="A1183" s="14"/>
    </row>
    <row r="1184" ht="15">
      <c r="A1184" s="14"/>
    </row>
    <row r="1185" ht="15">
      <c r="A1185" s="14"/>
    </row>
    <row r="1186" ht="15">
      <c r="A1186" s="14"/>
    </row>
    <row r="1187" ht="15">
      <c r="A1187" s="14"/>
    </row>
    <row r="1188" ht="15">
      <c r="A1188" s="14"/>
    </row>
    <row r="1189" ht="15">
      <c r="A1189" s="14"/>
    </row>
    <row r="1190" ht="15">
      <c r="A1190" s="14"/>
    </row>
    <row r="1191" ht="15">
      <c r="A1191" s="14"/>
    </row>
    <row r="1192" ht="15">
      <c r="A1192" s="14"/>
    </row>
    <row r="1193" ht="15">
      <c r="A1193" s="14"/>
    </row>
    <row r="1194" ht="15">
      <c r="A1194" s="14"/>
    </row>
    <row r="1195" ht="15">
      <c r="A1195" s="14"/>
    </row>
    <row r="1196" ht="15">
      <c r="A1196" s="14"/>
    </row>
    <row r="1197" ht="15">
      <c r="A1197" s="14"/>
    </row>
    <row r="1198" ht="15">
      <c r="A1198" s="14"/>
    </row>
    <row r="1199" ht="15">
      <c r="A1199" s="14"/>
    </row>
    <row r="1200" ht="15">
      <c r="A1200" s="14"/>
    </row>
    <row r="1201" ht="15">
      <c r="A1201" s="14"/>
    </row>
    <row r="1202" ht="15">
      <c r="A1202" s="14"/>
    </row>
    <row r="1203" ht="15">
      <c r="A1203" s="14"/>
    </row>
    <row r="1204" ht="15">
      <c r="A1204" s="14"/>
    </row>
    <row r="1205" ht="15">
      <c r="A1205" s="14"/>
    </row>
    <row r="1206" ht="15">
      <c r="A1206" s="14"/>
    </row>
    <row r="1207" ht="15">
      <c r="A1207" s="14"/>
    </row>
    <row r="1208" ht="15">
      <c r="A1208" s="14"/>
    </row>
    <row r="1209" ht="15">
      <c r="A1209" s="14"/>
    </row>
    <row r="1210" ht="15">
      <c r="A1210" s="14"/>
    </row>
    <row r="1211" ht="15">
      <c r="A1211" s="14"/>
    </row>
    <row r="1212" ht="15">
      <c r="A1212" s="14"/>
    </row>
    <row r="1213" ht="15">
      <c r="A1213" s="14"/>
    </row>
    <row r="1214" ht="15">
      <c r="A1214" s="14"/>
    </row>
    <row r="1215" ht="15">
      <c r="A1215" s="14"/>
    </row>
    <row r="1216" ht="15">
      <c r="A1216" s="14"/>
    </row>
    <row r="1217" ht="15">
      <c r="A1217" s="14"/>
    </row>
    <row r="1218" ht="15">
      <c r="A1218" s="14"/>
    </row>
    <row r="1219" ht="15">
      <c r="A1219" s="14"/>
    </row>
    <row r="1220" ht="15">
      <c r="A1220" s="14"/>
    </row>
    <row r="1221" ht="15">
      <c r="A1221" s="14"/>
    </row>
    <row r="1222" ht="15">
      <c r="A1222" s="14"/>
    </row>
    <row r="1223" ht="15">
      <c r="A1223" s="14"/>
    </row>
    <row r="1224" ht="15">
      <c r="A1224" s="14"/>
    </row>
    <row r="1225" ht="15">
      <c r="A1225" s="14"/>
    </row>
    <row r="1226" ht="15">
      <c r="A1226" s="14"/>
    </row>
    <row r="1227" ht="15">
      <c r="A1227" s="14"/>
    </row>
    <row r="1228" ht="15">
      <c r="A1228" s="14"/>
    </row>
    <row r="1229" ht="15">
      <c r="A1229" s="14"/>
    </row>
    <row r="1230" ht="15">
      <c r="A1230" s="14"/>
    </row>
    <row r="1231" ht="15">
      <c r="A1231" s="14"/>
    </row>
    <row r="1232" ht="15">
      <c r="A1232" s="14"/>
    </row>
    <row r="1233" ht="15">
      <c r="A1233" s="14"/>
    </row>
    <row r="1234" ht="15">
      <c r="A1234" s="14"/>
    </row>
    <row r="1235" ht="15">
      <c r="A1235" s="14"/>
    </row>
    <row r="1236" ht="15">
      <c r="A1236" s="14"/>
    </row>
    <row r="1237" ht="15">
      <c r="A1237" s="14"/>
    </row>
    <row r="1238" ht="15">
      <c r="A1238" s="14"/>
    </row>
    <row r="1239" ht="15">
      <c r="A1239" s="14"/>
    </row>
    <row r="1240" ht="15">
      <c r="A1240" s="14"/>
    </row>
    <row r="1241" ht="15">
      <c r="A1241" s="14"/>
    </row>
    <row r="1242" ht="15">
      <c r="A1242" s="14"/>
    </row>
    <row r="1243" ht="15">
      <c r="A1243" s="14"/>
    </row>
    <row r="1244" ht="15">
      <c r="A1244" s="14"/>
    </row>
    <row r="1245" ht="15">
      <c r="A1245" s="14"/>
    </row>
    <row r="1246" ht="15">
      <c r="A1246" s="14"/>
    </row>
    <row r="1247" ht="15">
      <c r="A1247" s="14"/>
    </row>
    <row r="1248" ht="15">
      <c r="A1248" s="14"/>
    </row>
    <row r="1249" ht="15">
      <c r="A1249" s="14"/>
    </row>
    <row r="1250" ht="15">
      <c r="A1250" s="14"/>
    </row>
    <row r="1251" ht="15">
      <c r="A1251" s="14"/>
    </row>
    <row r="1252" ht="15">
      <c r="A1252" s="14"/>
    </row>
    <row r="1253" ht="15">
      <c r="A1253" s="14"/>
    </row>
    <row r="1254" ht="15">
      <c r="A1254" s="14"/>
    </row>
    <row r="1255" ht="15">
      <c r="A1255" s="14"/>
    </row>
    <row r="1256" ht="15">
      <c r="A1256" s="14"/>
    </row>
    <row r="1257" ht="15">
      <c r="A1257" s="14"/>
    </row>
    <row r="1258" ht="15">
      <c r="A1258" s="14"/>
    </row>
    <row r="1259" ht="15">
      <c r="A1259" s="14"/>
    </row>
    <row r="1260" ht="15">
      <c r="A1260" s="14"/>
    </row>
    <row r="1261" ht="15">
      <c r="A1261" s="14"/>
    </row>
    <row r="1262" ht="15">
      <c r="A1262" s="14"/>
    </row>
    <row r="1263" ht="15">
      <c r="A1263" s="14"/>
    </row>
    <row r="1264" ht="15">
      <c r="A1264" s="14"/>
    </row>
    <row r="1265" ht="15">
      <c r="A1265" s="14"/>
    </row>
    <row r="1266" ht="15">
      <c r="A1266" s="14"/>
    </row>
    <row r="1267" ht="15">
      <c r="A1267" s="14"/>
    </row>
    <row r="1268" ht="15">
      <c r="A1268" s="14"/>
    </row>
    <row r="1269" ht="15">
      <c r="A1269" s="14"/>
    </row>
    <row r="1270" ht="15">
      <c r="A1270" s="14"/>
    </row>
    <row r="1271" ht="15">
      <c r="A1271" s="14"/>
    </row>
    <row r="1272" ht="15">
      <c r="A1272" s="14"/>
    </row>
    <row r="1273" ht="15">
      <c r="A1273" s="14"/>
    </row>
    <row r="1274" ht="15">
      <c r="A1274" s="14"/>
    </row>
    <row r="1275" ht="15">
      <c r="A1275" s="14"/>
    </row>
    <row r="1276" ht="15">
      <c r="A1276" s="14"/>
    </row>
    <row r="1277" ht="15">
      <c r="A1277" s="14"/>
    </row>
    <row r="1278" ht="15">
      <c r="A1278" s="14"/>
    </row>
    <row r="1279" ht="15">
      <c r="A1279" s="14"/>
    </row>
    <row r="1280" ht="15">
      <c r="A1280" s="14"/>
    </row>
    <row r="1281" ht="15">
      <c r="A1281" s="14"/>
    </row>
    <row r="1282" ht="15">
      <c r="A1282" s="14"/>
    </row>
    <row r="1283" ht="15">
      <c r="A1283" s="14"/>
    </row>
    <row r="1284" ht="15">
      <c r="A1284" s="14"/>
    </row>
    <row r="1285" ht="15">
      <c r="A1285" s="14"/>
    </row>
    <row r="1286" ht="15">
      <c r="A1286" s="14"/>
    </row>
    <row r="1287" ht="15">
      <c r="A1287" s="14"/>
    </row>
    <row r="1288" ht="15">
      <c r="A1288" s="14"/>
    </row>
    <row r="1289" ht="15">
      <c r="A1289" s="14"/>
    </row>
    <row r="1290" ht="15">
      <c r="A1290" s="14"/>
    </row>
    <row r="1291" ht="15">
      <c r="A1291" s="14"/>
    </row>
    <row r="1292" ht="15">
      <c r="A1292" s="14"/>
    </row>
    <row r="1293" ht="15">
      <c r="A1293" s="14"/>
    </row>
    <row r="1294" ht="15">
      <c r="A1294" s="14"/>
    </row>
    <row r="1295" ht="15">
      <c r="A1295" s="14"/>
    </row>
    <row r="1296" ht="15">
      <c r="A1296" s="14"/>
    </row>
    <row r="1297" ht="15">
      <c r="A1297" s="14"/>
    </row>
    <row r="1298" ht="15">
      <c r="A1298" s="14"/>
    </row>
    <row r="1299" ht="15">
      <c r="A1299" s="14"/>
    </row>
    <row r="1300" ht="15">
      <c r="A1300" s="14"/>
    </row>
    <row r="1301" ht="15">
      <c r="A1301" s="14"/>
    </row>
    <row r="1302" ht="15">
      <c r="A1302" s="14"/>
    </row>
    <row r="1303" ht="15">
      <c r="A1303" s="14"/>
    </row>
    <row r="1304" ht="15">
      <c r="A1304" s="14"/>
    </row>
    <row r="1305" ht="15">
      <c r="A1305" s="14"/>
    </row>
    <row r="1306" ht="15">
      <c r="A1306" s="14"/>
    </row>
    <row r="1307" ht="15">
      <c r="A1307" s="14"/>
    </row>
    <row r="1308" ht="15">
      <c r="A1308" s="14"/>
    </row>
    <row r="1309" ht="15">
      <c r="A1309" s="14"/>
    </row>
    <row r="1310" ht="15">
      <c r="A1310" s="14"/>
    </row>
    <row r="1311" ht="15">
      <c r="A1311" s="14"/>
    </row>
    <row r="1312" ht="15">
      <c r="A1312" s="14"/>
    </row>
    <row r="1313" ht="15">
      <c r="A1313" s="14"/>
    </row>
    <row r="1314" ht="15">
      <c r="A1314" s="14"/>
    </row>
    <row r="1315" ht="15">
      <c r="A1315" s="14"/>
    </row>
    <row r="1316" ht="15">
      <c r="A1316" s="14"/>
    </row>
    <row r="1317" ht="15">
      <c r="A1317" s="14"/>
    </row>
    <row r="1318" ht="15">
      <c r="A1318" s="14"/>
    </row>
    <row r="1319" ht="15">
      <c r="A1319" s="14"/>
    </row>
    <row r="1320" ht="15">
      <c r="A1320" s="14"/>
    </row>
    <row r="1321" ht="15">
      <c r="A1321" s="14"/>
    </row>
  </sheetData>
  <sheetProtection algorithmName="SHA-512" hashValue="6ugjedqOA7YNhVT04bzca4ICAoXZ48geldICvc/9HVU/OXeDzXgaSUYbF2WKTeWDdRYUX7/mYJaY+fvBCeLJvw==" saltValue="zp+n2PbWrDuu9mt6UhdnSA==" spinCount="100000" sheet="1" objects="1" scenarios="1" selectLockedCells="1"/>
  <protectedRanges>
    <protectedRange sqref="I69:J70 I25:J26 I36:J37 I47:J48 I58:J59 J80:J81 I86:J87 J97:J98 I108:J109 A14:J15" name="Personnel_1"/>
  </protectedRanges>
  <mergeCells count="193">
    <mergeCell ref="A124:J124"/>
    <mergeCell ref="A125:J125"/>
    <mergeCell ref="A126:J126"/>
    <mergeCell ref="A127:J127"/>
    <mergeCell ref="A128:J128"/>
    <mergeCell ref="A118:J118"/>
    <mergeCell ref="A119:J119"/>
    <mergeCell ref="A120:J120"/>
    <mergeCell ref="A121:J121"/>
    <mergeCell ref="A122:J122"/>
    <mergeCell ref="A123:J123"/>
    <mergeCell ref="A110:H110"/>
    <mergeCell ref="A112:K113"/>
    <mergeCell ref="A114:K114"/>
    <mergeCell ref="A115:J115"/>
    <mergeCell ref="A116:J116"/>
    <mergeCell ref="A117:J117"/>
    <mergeCell ref="A108:C108"/>
    <mergeCell ref="D108:E108"/>
    <mergeCell ref="F108:H108"/>
    <mergeCell ref="A109:B109"/>
    <mergeCell ref="D109:E109"/>
    <mergeCell ref="F109:H109"/>
    <mergeCell ref="A105:C105"/>
    <mergeCell ref="D105:K105"/>
    <mergeCell ref="A106:C107"/>
    <mergeCell ref="D106:E107"/>
    <mergeCell ref="F106:H107"/>
    <mergeCell ref="I106:I107"/>
    <mergeCell ref="J106:J107"/>
    <mergeCell ref="K106:K107"/>
    <mergeCell ref="A97:H97"/>
    <mergeCell ref="A98:H98"/>
    <mergeCell ref="A99:H99"/>
    <mergeCell ref="A101:K102"/>
    <mergeCell ref="A104:C104"/>
    <mergeCell ref="D104:K104"/>
    <mergeCell ref="A93:K93"/>
    <mergeCell ref="A94:K94"/>
    <mergeCell ref="A95:H96"/>
    <mergeCell ref="I95:I96"/>
    <mergeCell ref="J95:J96"/>
    <mergeCell ref="K95:K96"/>
    <mergeCell ref="K84:K85"/>
    <mergeCell ref="B86:C86"/>
    <mergeCell ref="D86:E86"/>
    <mergeCell ref="D87:E87"/>
    <mergeCell ref="A88:H88"/>
    <mergeCell ref="A90:K91"/>
    <mergeCell ref="A84:E85"/>
    <mergeCell ref="F84:F85"/>
    <mergeCell ref="G84:G85"/>
    <mergeCell ref="H84:H85"/>
    <mergeCell ref="I84:I85"/>
    <mergeCell ref="J84:J85"/>
    <mergeCell ref="A80:H80"/>
    <mergeCell ref="A81:H81"/>
    <mergeCell ref="B82:C82"/>
    <mergeCell ref="D82:E82"/>
    <mergeCell ref="F82:K82"/>
    <mergeCell ref="B83:C83"/>
    <mergeCell ref="D83:E83"/>
    <mergeCell ref="F83:K83"/>
    <mergeCell ref="A71:H71"/>
    <mergeCell ref="A73:K74"/>
    <mergeCell ref="A75:B75"/>
    <mergeCell ref="A76:K76"/>
    <mergeCell ref="A77:K77"/>
    <mergeCell ref="A78:H79"/>
    <mergeCell ref="I78:I79"/>
    <mergeCell ref="J78:J79"/>
    <mergeCell ref="K78:K79"/>
    <mergeCell ref="A69:C69"/>
    <mergeCell ref="D69:E69"/>
    <mergeCell ref="F69:H69"/>
    <mergeCell ref="A70:C70"/>
    <mergeCell ref="D70:E70"/>
    <mergeCell ref="F70:H70"/>
    <mergeCell ref="A67:C68"/>
    <mergeCell ref="D67:E68"/>
    <mergeCell ref="F67:H68"/>
    <mergeCell ref="I67:I68"/>
    <mergeCell ref="J67:J68"/>
    <mergeCell ref="K67:K68"/>
    <mergeCell ref="A60:H60"/>
    <mergeCell ref="A62:K63"/>
    <mergeCell ref="A65:C65"/>
    <mergeCell ref="D65:K65"/>
    <mergeCell ref="A66:C66"/>
    <mergeCell ref="D66:K66"/>
    <mergeCell ref="A58:C58"/>
    <mergeCell ref="D58:E58"/>
    <mergeCell ref="F58:H58"/>
    <mergeCell ref="A59:B59"/>
    <mergeCell ref="D59:E59"/>
    <mergeCell ref="F59:H59"/>
    <mergeCell ref="A56:C57"/>
    <mergeCell ref="D56:E57"/>
    <mergeCell ref="F56:H57"/>
    <mergeCell ref="I56:I57"/>
    <mergeCell ref="J56:J57"/>
    <mergeCell ref="K56:K57"/>
    <mergeCell ref="A49:H49"/>
    <mergeCell ref="A51:K52"/>
    <mergeCell ref="A54:C54"/>
    <mergeCell ref="D54:K54"/>
    <mergeCell ref="A55:C55"/>
    <mergeCell ref="D55:K55"/>
    <mergeCell ref="A47:C47"/>
    <mergeCell ref="D47:E47"/>
    <mergeCell ref="F47:H47"/>
    <mergeCell ref="A48:B48"/>
    <mergeCell ref="D48:E48"/>
    <mergeCell ref="F48:H48"/>
    <mergeCell ref="A43:C43"/>
    <mergeCell ref="D43:K43"/>
    <mergeCell ref="A44:C44"/>
    <mergeCell ref="D44:K44"/>
    <mergeCell ref="A45:C46"/>
    <mergeCell ref="D45:E46"/>
    <mergeCell ref="F45:H46"/>
    <mergeCell ref="I45:I46"/>
    <mergeCell ref="J45:J46"/>
    <mergeCell ref="K45:K46"/>
    <mergeCell ref="K34:K35"/>
    <mergeCell ref="B36:C36"/>
    <mergeCell ref="D36:E36"/>
    <mergeCell ref="D37:E37"/>
    <mergeCell ref="A38:H38"/>
    <mergeCell ref="A40:K41"/>
    <mergeCell ref="A34:E35"/>
    <mergeCell ref="F34:F35"/>
    <mergeCell ref="G34:G35"/>
    <mergeCell ref="H34:H35"/>
    <mergeCell ref="I34:I35"/>
    <mergeCell ref="J34:J35"/>
    <mergeCell ref="A27:H27"/>
    <mergeCell ref="A29:K30"/>
    <mergeCell ref="B32:C32"/>
    <mergeCell ref="D32:E32"/>
    <mergeCell ref="F32:K32"/>
    <mergeCell ref="B33:C33"/>
    <mergeCell ref="D33:E33"/>
    <mergeCell ref="F33:K33"/>
    <mergeCell ref="A25:C25"/>
    <mergeCell ref="D25:E25"/>
    <mergeCell ref="F25:H25"/>
    <mergeCell ref="A26:B26"/>
    <mergeCell ref="D26:E26"/>
    <mergeCell ref="F26:H26"/>
    <mergeCell ref="A23:C24"/>
    <mergeCell ref="D23:E24"/>
    <mergeCell ref="F23:H24"/>
    <mergeCell ref="I23:I24"/>
    <mergeCell ref="J23:J24"/>
    <mergeCell ref="K23:K24"/>
    <mergeCell ref="A16:H16"/>
    <mergeCell ref="A18:K19"/>
    <mergeCell ref="A21:C21"/>
    <mergeCell ref="D21:K21"/>
    <mergeCell ref="A22:C22"/>
    <mergeCell ref="D22:K22"/>
    <mergeCell ref="I12:I13"/>
    <mergeCell ref="J12:J13"/>
    <mergeCell ref="K12:K13"/>
    <mergeCell ref="A14:B14"/>
    <mergeCell ref="F14:G14"/>
    <mergeCell ref="A15:B15"/>
    <mergeCell ref="F15:G15"/>
    <mergeCell ref="A10:B10"/>
    <mergeCell ref="C10:K10"/>
    <mergeCell ref="A11:B11"/>
    <mergeCell ref="C11:K11"/>
    <mergeCell ref="A12:B13"/>
    <mergeCell ref="C12:C13"/>
    <mergeCell ref="D12:D13"/>
    <mergeCell ref="E12:E13"/>
    <mergeCell ref="F12:G13"/>
    <mergeCell ref="H12:H13"/>
    <mergeCell ref="B7:C7"/>
    <mergeCell ref="E7:H7"/>
    <mergeCell ref="J7:K7"/>
    <mergeCell ref="L7:N7"/>
    <mergeCell ref="B8:C8"/>
    <mergeCell ref="E8:H8"/>
    <mergeCell ref="J8:K8"/>
    <mergeCell ref="L8:N8"/>
    <mergeCell ref="A1:F1"/>
    <mergeCell ref="H1:K1"/>
    <mergeCell ref="A2:A3"/>
    <mergeCell ref="B2:F3"/>
    <mergeCell ref="A5:K5"/>
    <mergeCell ref="B6:K6"/>
  </mergeCells>
  <conditionalFormatting sqref="B109:C113 A100:XFD102 B103:C103 A89:XFD91 D95:K97 B92:K92 L92:IW97 D98:IW99 A39:XFD41 B42:C42 C28:C31 B26:C27 A103:A106 B48:C53 A42:A45 B59:C64 B71:C74 B20:C20 C14 A20:A23 D12:K14 D20:K25 A15:A18 B15:K17 B28:B38 C34:C38 A25:A38 D26:IW38 A47:A56 A58:A67 D42:IW74 C78:C81 C84:C88 B78:B88 A69:A88 L75:IW88 D78:K88 B95:C99 A92:A99 D103:IW113 A108:A113 C75:K75 A129:J65531 L114:IW65531 K129:K65527 C9:K9 A9:B14 L9:IW25 A1:IW4">
    <cfRule type="cellIs" priority="13" dxfId="0" operator="lessThan" stopIfTrue="1">
      <formula>0</formula>
    </cfRule>
    <cfRule type="containsErrors" priority="14" dxfId="0" stopIfTrue="1">
      <formula>ISERROR(A1)</formula>
    </cfRule>
  </conditionalFormatting>
  <conditionalFormatting sqref="I69:I70 K69:K70 I25:I26 K25:K26 I36:I37 K36:K37 I47:I48 K47:K48 I58:I59 K58:K59 I86:I87 K80:K87 K97:K98 I108:I109 K108:K109 K14:K15 I14:I15">
    <cfRule type="containsBlanks" priority="12" dxfId="16" stopIfTrue="1">
      <formula>LEN(TRIM(I14))=0</formula>
    </cfRule>
  </conditionalFormatting>
  <conditionalFormatting sqref="A115:A128">
    <cfRule type="containsErrors" priority="11" dxfId="0" stopIfTrue="1">
      <formula>ISERROR(A115)</formula>
    </cfRule>
  </conditionalFormatting>
  <conditionalFormatting sqref="A114">
    <cfRule type="containsErrors" priority="10" dxfId="0" stopIfTrue="1">
      <formula>ISERROR(A114)</formula>
    </cfRule>
  </conditionalFormatting>
  <conditionalFormatting sqref="K115:K128">
    <cfRule type="containsErrors" priority="9" dxfId="0" stopIfTrue="1">
      <formula>ISERROR(K115)</formula>
    </cfRule>
  </conditionalFormatting>
  <conditionalFormatting sqref="K128">
    <cfRule type="cellIs" priority="7" dxfId="2" operator="equal" stopIfTrue="1">
      <formula>"Yes"</formula>
    </cfRule>
    <cfRule type="cellIs" priority="8" dxfId="1" operator="equal" stopIfTrue="1">
      <formula>"No"</formula>
    </cfRule>
  </conditionalFormatting>
  <conditionalFormatting sqref="E7">
    <cfRule type="cellIs" priority="1" dxfId="0" operator="lessThan" stopIfTrue="1">
      <formula>0</formula>
    </cfRule>
  </conditionalFormatting>
  <conditionalFormatting sqref="L7:L8 B7 D7 A5:A8 O5:JC8">
    <cfRule type="cellIs" priority="5" dxfId="0" operator="lessThan" stopIfTrue="1">
      <formula>0</formula>
    </cfRule>
  </conditionalFormatting>
  <conditionalFormatting sqref="I7:I8 D8">
    <cfRule type="cellIs" priority="3" dxfId="0" operator="lessThan" stopIfTrue="1">
      <formula>0</formula>
    </cfRule>
  </conditionalFormatting>
  <conditionalFormatting sqref="O5:JC8 L7:L8">
    <cfRule type="containsErrors" priority="2" dxfId="185" stopIfTrue="1">
      <formula>ISERROR('PA1'!P5)</formula>
    </cfRule>
  </conditionalFormatting>
  <conditionalFormatting sqref="I7:I8">
    <cfRule type="containsErrors" priority="4" dxfId="185" stopIfTrue="1">
      <formula>ISERROR('PA1'!O7)</formula>
    </cfRule>
  </conditionalFormatting>
  <conditionalFormatting sqref="B7 D7 A5:A8">
    <cfRule type="containsErrors" priority="478" dxfId="185" stopIfTrue="1">
      <formula>ISERROR('PA1'!A5)</formula>
    </cfRule>
  </conditionalFormatting>
  <conditionalFormatting sqref="E7">
    <cfRule type="containsErrors" priority="523" dxfId="185" stopIfTrue="1">
      <formula>ISERROR('PA1'!F7)</formula>
    </cfRule>
  </conditionalFormatting>
  <conditionalFormatting sqref="D8">
    <cfRule type="containsErrors" priority="572" dxfId="185" stopIfTrue="1">
      <formula>ISERROR('PA1'!F8)</formula>
    </cfRule>
  </conditionalFormatting>
  <dataValidations count="3">
    <dataValidation type="decimal" allowBlank="1" showInputMessage="1" showErrorMessage="1" sqref="L3:L4 L9:L13 Q5:Q8">
      <formula1>1</formula1>
      <formula2>100</formula2>
    </dataValidation>
    <dataValidation type="decimal" operator="lessThanOrEqual" allowBlank="1" showInputMessage="1" showErrorMessage="1" errorTitle="Max Value Exceeded" error="The Non-Federal Contribution entered cannot be greater than the Total Cost for the line item." sqref="J108:J109 J23:J26 J36:J37 J47:J48 J58:J59 J80:J81 J86:J87 J97:J98 J14:J15">
      <formula1>I14</formula1>
    </dataValidation>
    <dataValidation type="list" allowBlank="1" showInputMessage="1" showErrorMessage="1" sqref="E14:E15">
      <formula1>"hourly, daily, weekly, yearly"</formula1>
    </dataValidation>
  </dataValidations>
  <printOptions/>
  <pageMargins left="0.7" right="0.7" top="0.75" bottom="0.75" header="0.3" footer="0.3"/>
  <pageSetup horizontalDpi="600" verticalDpi="600" orientation="landscape" scale="93" r:id="rId56"/>
  <headerFooter>
    <oddHeader>&amp;CPurpose Area #3</oddHeader>
    <oddFooter>&amp;C&amp;P</oddFooter>
  </headerFooter>
  <rowBreaks count="8" manualBreakCount="8">
    <brk id="19" max="16383" man="1"/>
    <brk id="30" max="16383" man="1"/>
    <brk id="41" max="16383" man="1"/>
    <brk id="52" max="16383" man="1"/>
    <brk id="63" max="16383" man="1"/>
    <brk id="74" max="16383" man="1"/>
    <brk id="91" max="16383" man="1"/>
    <brk id="102" max="16383" man="1"/>
  </rowBreaks>
  <drawing r:id="rId3"/>
  <legacyDrawing r:id="rId2"/>
  <mc:AlternateContent xmlns:mc="http://schemas.openxmlformats.org/markup-compatibility/2006">
    <mc:Choice Requires="x14">
      <controls>
        <mc:AlternateContent>
          <mc:Choice Requires="x14">
            <control xmlns:r="http://schemas.openxmlformats.org/officeDocument/2006/relationships" shapeId="45057" r:id="rId4" name="Button 1">
              <controlPr defaultSize="0" print="0" autoFill="0" autoPict="0" macro="[0]!InsertRowsTravel">
                <anchor moveWithCells="1" sizeWithCells="1">
                  <from>
                    <xdr:col>0</xdr:col>
                    <xdr:colOff>47625</xdr:colOff>
                    <xdr:row>33</xdr:row>
                    <xdr:rowOff>180975</xdr:rowOff>
                  </from>
                  <to>
                    <xdr:col>1</xdr:col>
                    <xdr:colOff>85725</xdr:colOff>
                    <xdr:row>34</xdr:row>
                    <xdr:rowOff>238125</xdr:rowOff>
                  </to>
                </anchor>
              </controlPr>
            </control>
          </mc:Choice>
        </mc:AlternateContent>
        <mc:AlternateContent>
          <mc:Choice Requires="x14">
            <control xmlns:r="http://schemas.openxmlformats.org/officeDocument/2006/relationships" shapeId="45058" r:id="rId5" name="Button 2">
              <controlPr defaultSize="0" print="0" autoFill="0" autoPict="0" macro="[0]!InsertRowsEquipment">
                <anchor moveWithCells="1" sizeWithCells="1">
                  <from>
                    <xdr:col>0</xdr:col>
                    <xdr:colOff>47625</xdr:colOff>
                    <xdr:row>44</xdr:row>
                    <xdr:rowOff>66675</xdr:rowOff>
                  </from>
                  <to>
                    <xdr:col>1</xdr:col>
                    <xdr:colOff>85725</xdr:colOff>
                    <xdr:row>45</xdr:row>
                    <xdr:rowOff>123825</xdr:rowOff>
                  </to>
                </anchor>
              </controlPr>
            </control>
          </mc:Choice>
        </mc:AlternateContent>
        <mc:AlternateContent>
          <mc:Choice Requires="x14">
            <control xmlns:r="http://schemas.openxmlformats.org/officeDocument/2006/relationships" shapeId="45059" r:id="rId6" name="Button 3">
              <controlPr defaultSize="0" print="0" autoFill="0" autoPict="0" macro="[0]!InsertRowsSupplies">
                <anchor moveWithCells="1" sizeWithCells="1">
                  <from>
                    <xdr:col>0</xdr:col>
                    <xdr:colOff>66675</xdr:colOff>
                    <xdr:row>55</xdr:row>
                    <xdr:rowOff>66675</xdr:rowOff>
                  </from>
                  <to>
                    <xdr:col>1</xdr:col>
                    <xdr:colOff>104775</xdr:colOff>
                    <xdr:row>56</xdr:row>
                    <xdr:rowOff>123825</xdr:rowOff>
                  </to>
                </anchor>
              </controlPr>
            </control>
          </mc:Choice>
        </mc:AlternateContent>
        <mc:AlternateContent>
          <mc:Choice Requires="x14">
            <control xmlns:r="http://schemas.openxmlformats.org/officeDocument/2006/relationships" shapeId="45060" r:id="rId7" name="Button 4">
              <controlPr defaultSize="0" print="0" autoFill="0" autoPict="0" macro="[0]!InsertRowsConsultant">
                <anchor moveWithCells="1" sizeWithCells="1">
                  <from>
                    <xdr:col>0</xdr:col>
                    <xdr:colOff>47625</xdr:colOff>
                    <xdr:row>77</xdr:row>
                    <xdr:rowOff>66675</xdr:rowOff>
                  </from>
                  <to>
                    <xdr:col>1</xdr:col>
                    <xdr:colOff>85725</xdr:colOff>
                    <xdr:row>78</xdr:row>
                    <xdr:rowOff>123825</xdr:rowOff>
                  </to>
                </anchor>
              </controlPr>
            </control>
          </mc:Choice>
        </mc:AlternateContent>
        <mc:AlternateContent>
          <mc:Choice Requires="x14">
            <control xmlns:r="http://schemas.openxmlformats.org/officeDocument/2006/relationships" shapeId="45061" r:id="rId8" name="Button 5">
              <controlPr defaultSize="0" print="0" autoFill="0" autoPict="0" macro="[0]!InsertRowsOther">
                <anchor moveWithCells="1" sizeWithCells="1">
                  <from>
                    <xdr:col>0</xdr:col>
                    <xdr:colOff>47625</xdr:colOff>
                    <xdr:row>94</xdr:row>
                    <xdr:rowOff>66675</xdr:rowOff>
                  </from>
                  <to>
                    <xdr:col>1</xdr:col>
                    <xdr:colOff>85725</xdr:colOff>
                    <xdr:row>95</xdr:row>
                    <xdr:rowOff>123825</xdr:rowOff>
                  </to>
                </anchor>
              </controlPr>
            </control>
          </mc:Choice>
        </mc:AlternateContent>
        <mc:AlternateContent>
          <mc:Choice Requires="x14">
            <control xmlns:r="http://schemas.openxmlformats.org/officeDocument/2006/relationships" shapeId="45062" r:id="rId9" name="Button 6">
              <controlPr defaultSize="0" print="0" autoFill="0" autoPict="0" macro="[0]!Module1.DeleteSelectedRow">
                <anchor moveWithCells="1" sizeWithCells="1">
                  <from>
                    <xdr:col>1</xdr:col>
                    <xdr:colOff>152400</xdr:colOff>
                    <xdr:row>33</xdr:row>
                    <xdr:rowOff>180975</xdr:rowOff>
                  </from>
                  <to>
                    <xdr:col>2</xdr:col>
                    <xdr:colOff>0</xdr:colOff>
                    <xdr:row>34</xdr:row>
                    <xdr:rowOff>238125</xdr:rowOff>
                  </to>
                </anchor>
              </controlPr>
            </control>
          </mc:Choice>
        </mc:AlternateContent>
        <mc:AlternateContent>
          <mc:Choice Requires="x14">
            <control xmlns:r="http://schemas.openxmlformats.org/officeDocument/2006/relationships" shapeId="45063" r:id="rId10" name="Button 7">
              <controlPr defaultSize="0" print="0" autoFill="0" autoPict="0" macro="[0]!Module1.DeleteSelectedRow">
                <anchor moveWithCells="1" sizeWithCells="1">
                  <from>
                    <xdr:col>1</xdr:col>
                    <xdr:colOff>114300</xdr:colOff>
                    <xdr:row>44</xdr:row>
                    <xdr:rowOff>66675</xdr:rowOff>
                  </from>
                  <to>
                    <xdr:col>1</xdr:col>
                    <xdr:colOff>1485900</xdr:colOff>
                    <xdr:row>45</xdr:row>
                    <xdr:rowOff>123825</xdr:rowOff>
                  </to>
                </anchor>
              </controlPr>
            </control>
          </mc:Choice>
        </mc:AlternateContent>
        <mc:AlternateContent>
          <mc:Choice Requires="x14">
            <control xmlns:r="http://schemas.openxmlformats.org/officeDocument/2006/relationships" shapeId="45064" r:id="rId11" name="Button 8">
              <controlPr defaultSize="0" print="0" autoFill="0" autoPict="0" macro="[0]!Module1.DeleteSelectedRow">
                <anchor moveWithCells="1" sizeWithCells="1">
                  <from>
                    <xdr:col>1</xdr:col>
                    <xdr:colOff>123825</xdr:colOff>
                    <xdr:row>55</xdr:row>
                    <xdr:rowOff>66675</xdr:rowOff>
                  </from>
                  <to>
                    <xdr:col>1</xdr:col>
                    <xdr:colOff>1485900</xdr:colOff>
                    <xdr:row>56</xdr:row>
                    <xdr:rowOff>123825</xdr:rowOff>
                  </to>
                </anchor>
              </controlPr>
            </control>
          </mc:Choice>
        </mc:AlternateContent>
        <mc:AlternateContent>
          <mc:Choice Requires="x14">
            <control xmlns:r="http://schemas.openxmlformats.org/officeDocument/2006/relationships" shapeId="45065" r:id="rId12" name="Button 9">
              <controlPr defaultSize="0" print="0" autoFill="0" autoPict="0" macro="[0]!Module1.DeleteSelectedRow">
                <anchor moveWithCells="1" sizeWithCells="1">
                  <from>
                    <xdr:col>1</xdr:col>
                    <xdr:colOff>152400</xdr:colOff>
                    <xdr:row>77</xdr:row>
                    <xdr:rowOff>66675</xdr:rowOff>
                  </from>
                  <to>
                    <xdr:col>2</xdr:col>
                    <xdr:colOff>0</xdr:colOff>
                    <xdr:row>78</xdr:row>
                    <xdr:rowOff>123825</xdr:rowOff>
                  </to>
                </anchor>
              </controlPr>
            </control>
          </mc:Choice>
        </mc:AlternateContent>
        <mc:AlternateContent>
          <mc:Choice Requires="x14">
            <control xmlns:r="http://schemas.openxmlformats.org/officeDocument/2006/relationships" shapeId="45066" r:id="rId13" name="Button 10">
              <controlPr defaultSize="0" print="0" autoFill="0" autoPict="0" macro="[0]!Module1.DeleteSelectedRow">
                <anchor moveWithCells="1" sizeWithCells="1">
                  <from>
                    <xdr:col>1</xdr:col>
                    <xdr:colOff>152400</xdr:colOff>
                    <xdr:row>94</xdr:row>
                    <xdr:rowOff>66675</xdr:rowOff>
                  </from>
                  <to>
                    <xdr:col>2</xdr:col>
                    <xdr:colOff>0</xdr:colOff>
                    <xdr:row>95</xdr:row>
                    <xdr:rowOff>123825</xdr:rowOff>
                  </to>
                </anchor>
              </controlPr>
            </control>
          </mc:Choice>
        </mc:AlternateContent>
        <mc:AlternateContent>
          <mc:Choice Requires="x14">
            <control xmlns:r="http://schemas.openxmlformats.org/officeDocument/2006/relationships" shapeId="45067" r:id="rId14" name="Button 11">
              <controlPr defaultSize="0" print="0" autoFill="0" autoPict="0" macro="[0]!InsertRowsBenefits">
                <anchor moveWithCells="1" sizeWithCells="1">
                  <from>
                    <xdr:col>0</xdr:col>
                    <xdr:colOff>47625</xdr:colOff>
                    <xdr:row>22</xdr:row>
                    <xdr:rowOff>104775</xdr:rowOff>
                  </from>
                  <to>
                    <xdr:col>1</xdr:col>
                    <xdr:colOff>85725</xdr:colOff>
                    <xdr:row>23</xdr:row>
                    <xdr:rowOff>161925</xdr:rowOff>
                  </to>
                </anchor>
              </controlPr>
            </control>
          </mc:Choice>
        </mc:AlternateContent>
        <mc:AlternateContent>
          <mc:Choice Requires="x14">
            <control xmlns:r="http://schemas.openxmlformats.org/officeDocument/2006/relationships" shapeId="45068" r:id="rId15" name="Button 12">
              <controlPr defaultSize="0" print="0" autoFill="0" autoPict="0" macro="[0]!Module1.DeleteSelectedRow">
                <anchor moveWithCells="1" sizeWithCells="1">
                  <from>
                    <xdr:col>1</xdr:col>
                    <xdr:colOff>123825</xdr:colOff>
                    <xdr:row>22</xdr:row>
                    <xdr:rowOff>104775</xdr:rowOff>
                  </from>
                  <to>
                    <xdr:col>1</xdr:col>
                    <xdr:colOff>1485900</xdr:colOff>
                    <xdr:row>23</xdr:row>
                    <xdr:rowOff>161925</xdr:rowOff>
                  </to>
                </anchor>
              </controlPr>
            </control>
          </mc:Choice>
        </mc:AlternateContent>
        <mc:AlternateContent>
          <mc:Choice Requires="x14">
            <control xmlns:r="http://schemas.openxmlformats.org/officeDocument/2006/relationships" shapeId="45069" r:id="rId16" name="Button 13">
              <controlPr defaultSize="0" print="0" autoFill="0" autoPict="0" macro="[0]!InsertRowsPersonnel">
                <anchor moveWithCells="1" sizeWithCells="1">
                  <from>
                    <xdr:col>0</xdr:col>
                    <xdr:colOff>38100</xdr:colOff>
                    <xdr:row>11</xdr:row>
                    <xdr:rowOff>104775</xdr:rowOff>
                  </from>
                  <to>
                    <xdr:col>1</xdr:col>
                    <xdr:colOff>76200</xdr:colOff>
                    <xdr:row>12</xdr:row>
                    <xdr:rowOff>161925</xdr:rowOff>
                  </to>
                </anchor>
              </controlPr>
            </control>
          </mc:Choice>
        </mc:AlternateContent>
        <mc:AlternateContent>
          <mc:Choice Requires="x14">
            <control xmlns:r="http://schemas.openxmlformats.org/officeDocument/2006/relationships" shapeId="45070" r:id="rId17" name="Button 14">
              <controlPr defaultSize="0" print="0" autoFill="0" autoPict="0" macro="[0]!Module1.DeleteSelectedRow">
                <anchor moveWithCells="1" sizeWithCells="1">
                  <from>
                    <xdr:col>1</xdr:col>
                    <xdr:colOff>123825</xdr:colOff>
                    <xdr:row>11</xdr:row>
                    <xdr:rowOff>104775</xdr:rowOff>
                  </from>
                  <to>
                    <xdr:col>1</xdr:col>
                    <xdr:colOff>1485900</xdr:colOff>
                    <xdr:row>12</xdr:row>
                    <xdr:rowOff>161925</xdr:rowOff>
                  </to>
                </anchor>
              </controlPr>
            </control>
          </mc:Choice>
        </mc:AlternateContent>
        <mc:AlternateContent>
          <mc:Choice Requires="x14">
            <control xmlns:r="http://schemas.openxmlformats.org/officeDocument/2006/relationships" shapeId="45071" r:id="rId18" name="Button 15">
              <controlPr defaultSize="0" print="0" autoFill="0" autoPict="0" macro="[0]!InsertRowsIndirect">
                <anchor moveWithCells="1">
                  <from>
                    <xdr:col>0</xdr:col>
                    <xdr:colOff>38100</xdr:colOff>
                    <xdr:row>105</xdr:row>
                    <xdr:rowOff>76200</xdr:rowOff>
                  </from>
                  <to>
                    <xdr:col>0</xdr:col>
                    <xdr:colOff>1571625</xdr:colOff>
                    <xdr:row>106</xdr:row>
                    <xdr:rowOff>123825</xdr:rowOff>
                  </to>
                </anchor>
              </controlPr>
            </control>
          </mc:Choice>
        </mc:AlternateContent>
        <mc:AlternateContent>
          <mc:Choice Requires="x14">
            <control xmlns:r="http://schemas.openxmlformats.org/officeDocument/2006/relationships" shapeId="45072" r:id="rId19" name="Button 16">
              <controlPr defaultSize="0" print="0" autoFill="0" autoPict="0" macro="[0]!Module1.DeleteSelectedRow">
                <anchor moveWithCells="1">
                  <from>
                    <xdr:col>1</xdr:col>
                    <xdr:colOff>9525</xdr:colOff>
                    <xdr:row>105</xdr:row>
                    <xdr:rowOff>76200</xdr:rowOff>
                  </from>
                  <to>
                    <xdr:col>1</xdr:col>
                    <xdr:colOff>1466850</xdr:colOff>
                    <xdr:row>106</xdr:row>
                    <xdr:rowOff>123825</xdr:rowOff>
                  </to>
                </anchor>
              </controlPr>
            </control>
          </mc:Choice>
        </mc:AlternateContent>
        <mc:AlternateContent>
          <mc:Choice Requires="x14">
            <control xmlns:r="http://schemas.openxmlformats.org/officeDocument/2006/relationships" shapeId="45073" r:id="rId20" name="Button 17">
              <controlPr defaultSize="0" print="0" autoFill="0" autoPict="0" macro="[0]!InsertRowsNarrative">
                <anchor moveWithCells="1">
                  <from>
                    <xdr:col>8</xdr:col>
                    <xdr:colOff>209550</xdr:colOff>
                    <xdr:row>16</xdr:row>
                    <xdr:rowOff>19050</xdr:rowOff>
                  </from>
                  <to>
                    <xdr:col>10</xdr:col>
                    <xdr:colOff>704850</xdr:colOff>
                    <xdr:row>16</xdr:row>
                    <xdr:rowOff>257175</xdr:rowOff>
                  </to>
                </anchor>
              </controlPr>
            </control>
          </mc:Choice>
        </mc:AlternateContent>
        <mc:AlternateContent>
          <mc:Choice Requires="x14">
            <control xmlns:r="http://schemas.openxmlformats.org/officeDocument/2006/relationships" shapeId="45074" r:id="rId21" name="Button 18">
              <controlPr defaultSize="0" print="0" autoFill="0" autoPict="0" macro="[0]!InsertRowsNarrative">
                <anchor moveWithCells="1" sizeWithCells="1">
                  <from>
                    <xdr:col>8</xdr:col>
                    <xdr:colOff>200025</xdr:colOff>
                    <xdr:row>27</xdr:row>
                    <xdr:rowOff>19050</xdr:rowOff>
                  </from>
                  <to>
                    <xdr:col>11</xdr:col>
                    <xdr:colOff>0</xdr:colOff>
                    <xdr:row>27</xdr:row>
                    <xdr:rowOff>257175</xdr:rowOff>
                  </to>
                </anchor>
              </controlPr>
            </control>
          </mc:Choice>
        </mc:AlternateContent>
        <mc:AlternateContent>
          <mc:Choice Requires="x14">
            <control xmlns:r="http://schemas.openxmlformats.org/officeDocument/2006/relationships" shapeId="45075" r:id="rId22" name="Button 19">
              <controlPr defaultSize="0" print="0" autoFill="0" autoPict="0" macro="[0]!InsertRowsNarrative">
                <anchor moveWithCells="1" sizeWithCells="1">
                  <from>
                    <xdr:col>8</xdr:col>
                    <xdr:colOff>180975</xdr:colOff>
                    <xdr:row>38</xdr:row>
                    <xdr:rowOff>19050</xdr:rowOff>
                  </from>
                  <to>
                    <xdr:col>11</xdr:col>
                    <xdr:colOff>0</xdr:colOff>
                    <xdr:row>38</xdr:row>
                    <xdr:rowOff>257175</xdr:rowOff>
                  </to>
                </anchor>
              </controlPr>
            </control>
          </mc:Choice>
        </mc:AlternateContent>
        <mc:AlternateContent>
          <mc:Choice Requires="x14">
            <control xmlns:r="http://schemas.openxmlformats.org/officeDocument/2006/relationships" shapeId="45076" r:id="rId23" name="Button 20">
              <controlPr defaultSize="0" print="0" autoFill="0" autoPict="0" macro="[0]!InsertRowsNarrative">
                <anchor moveWithCells="1" sizeWithCells="1">
                  <from>
                    <xdr:col>8</xdr:col>
                    <xdr:colOff>209550</xdr:colOff>
                    <xdr:row>49</xdr:row>
                    <xdr:rowOff>19050</xdr:rowOff>
                  </from>
                  <to>
                    <xdr:col>11</xdr:col>
                    <xdr:colOff>0</xdr:colOff>
                    <xdr:row>49</xdr:row>
                    <xdr:rowOff>257175</xdr:rowOff>
                  </to>
                </anchor>
              </controlPr>
            </control>
          </mc:Choice>
        </mc:AlternateContent>
        <mc:AlternateContent>
          <mc:Choice Requires="x14">
            <control xmlns:r="http://schemas.openxmlformats.org/officeDocument/2006/relationships" shapeId="45077" r:id="rId24" name="Button 21">
              <controlPr defaultSize="0" print="0" autoFill="0" autoPict="0" macro="[0]!InsertRowsNarrative">
                <anchor moveWithCells="1" sizeWithCells="1">
                  <from>
                    <xdr:col>8</xdr:col>
                    <xdr:colOff>209550</xdr:colOff>
                    <xdr:row>60</xdr:row>
                    <xdr:rowOff>19050</xdr:rowOff>
                  </from>
                  <to>
                    <xdr:col>11</xdr:col>
                    <xdr:colOff>0</xdr:colOff>
                    <xdr:row>60</xdr:row>
                    <xdr:rowOff>257175</xdr:rowOff>
                  </to>
                </anchor>
              </controlPr>
            </control>
          </mc:Choice>
        </mc:AlternateContent>
        <mc:AlternateContent>
          <mc:Choice Requires="x14">
            <control xmlns:r="http://schemas.openxmlformats.org/officeDocument/2006/relationships" shapeId="45078" r:id="rId25" name="Button 22">
              <controlPr defaultSize="0" print="0" autoFill="0" autoPict="0" macro="[0]!InsertRowsNarrative">
                <anchor moveWithCells="1" sizeWithCells="1">
                  <from>
                    <xdr:col>8</xdr:col>
                    <xdr:colOff>209550</xdr:colOff>
                    <xdr:row>88</xdr:row>
                    <xdr:rowOff>19050</xdr:rowOff>
                  </from>
                  <to>
                    <xdr:col>11</xdr:col>
                    <xdr:colOff>0</xdr:colOff>
                    <xdr:row>88</xdr:row>
                    <xdr:rowOff>257175</xdr:rowOff>
                  </to>
                </anchor>
              </controlPr>
            </control>
          </mc:Choice>
        </mc:AlternateContent>
        <mc:AlternateContent>
          <mc:Choice Requires="x14">
            <control xmlns:r="http://schemas.openxmlformats.org/officeDocument/2006/relationships" shapeId="45079" r:id="rId26" name="Button 23">
              <controlPr defaultSize="0" print="0" autoFill="0" autoPict="0" macro="[0]!InsertRowsNarrative">
                <anchor moveWithCells="1" sizeWithCells="1">
                  <from>
                    <xdr:col>8</xdr:col>
                    <xdr:colOff>209550</xdr:colOff>
                    <xdr:row>99</xdr:row>
                    <xdr:rowOff>19050</xdr:rowOff>
                  </from>
                  <to>
                    <xdr:col>11</xdr:col>
                    <xdr:colOff>0</xdr:colOff>
                    <xdr:row>99</xdr:row>
                    <xdr:rowOff>257175</xdr:rowOff>
                  </to>
                </anchor>
              </controlPr>
            </control>
          </mc:Choice>
        </mc:AlternateContent>
        <mc:AlternateContent>
          <mc:Choice Requires="x14">
            <control xmlns:r="http://schemas.openxmlformats.org/officeDocument/2006/relationships" shapeId="45080" r:id="rId27" name="Button 24">
              <controlPr defaultSize="0" print="0" autoFill="0" autoPict="0" macro="[0]!InsertRowsNarrative">
                <anchor moveWithCells="1" sizeWithCells="1">
                  <from>
                    <xdr:col>8</xdr:col>
                    <xdr:colOff>209550</xdr:colOff>
                    <xdr:row>110</xdr:row>
                    <xdr:rowOff>19050</xdr:rowOff>
                  </from>
                  <to>
                    <xdr:col>11</xdr:col>
                    <xdr:colOff>0</xdr:colOff>
                    <xdr:row>110</xdr:row>
                    <xdr:rowOff>257175</xdr:rowOff>
                  </to>
                </anchor>
              </controlPr>
            </control>
          </mc:Choice>
        </mc:AlternateContent>
        <mc:AlternateContent>
          <mc:Choice Requires="x14">
            <control xmlns:r="http://schemas.openxmlformats.org/officeDocument/2006/relationships" shapeId="45081" r:id="rId28" name="Button 25">
              <controlPr defaultSize="0" print="0" autoFill="0" autoPict="0" macro="[0]!InsertRowsTravelConsultant">
                <anchor moveWithCells="1" sizeWithCells="1">
                  <from>
                    <xdr:col>0</xdr:col>
                    <xdr:colOff>47625</xdr:colOff>
                    <xdr:row>83</xdr:row>
                    <xdr:rowOff>180975</xdr:rowOff>
                  </from>
                  <to>
                    <xdr:col>1</xdr:col>
                    <xdr:colOff>85725</xdr:colOff>
                    <xdr:row>84</xdr:row>
                    <xdr:rowOff>238125</xdr:rowOff>
                  </to>
                </anchor>
              </controlPr>
            </control>
          </mc:Choice>
        </mc:AlternateContent>
        <mc:AlternateContent>
          <mc:Choice Requires="x14">
            <control xmlns:r="http://schemas.openxmlformats.org/officeDocument/2006/relationships" shapeId="45082" r:id="rId29" name="Button 26">
              <controlPr defaultSize="0" print="0" autoFill="0" autoPict="0" macro="[0]!Module1.DeleteSelectedRow">
                <anchor moveWithCells="1" sizeWithCells="1">
                  <from>
                    <xdr:col>1</xdr:col>
                    <xdr:colOff>152400</xdr:colOff>
                    <xdr:row>83</xdr:row>
                    <xdr:rowOff>180975</xdr:rowOff>
                  </from>
                  <to>
                    <xdr:col>2</xdr:col>
                    <xdr:colOff>0</xdr:colOff>
                    <xdr:row>84</xdr:row>
                    <xdr:rowOff>238125</xdr:rowOff>
                  </to>
                </anchor>
              </controlPr>
            </control>
          </mc:Choice>
        </mc:AlternateContent>
        <mc:AlternateContent>
          <mc:Choice Requires="x14">
            <control xmlns:r="http://schemas.openxmlformats.org/officeDocument/2006/relationships" shapeId="45083" r:id="rId30" name="Button 27">
              <controlPr defaultSize="0" print="0" autoFill="0" autoPict="0" macro="[0]!InsertRowsTravel">
                <anchor moveWithCells="1" sizeWithCells="1">
                  <from>
                    <xdr:col>0</xdr:col>
                    <xdr:colOff>47625</xdr:colOff>
                    <xdr:row>33</xdr:row>
                    <xdr:rowOff>180975</xdr:rowOff>
                  </from>
                  <to>
                    <xdr:col>1</xdr:col>
                    <xdr:colOff>85725</xdr:colOff>
                    <xdr:row>34</xdr:row>
                    <xdr:rowOff>238125</xdr:rowOff>
                  </to>
                </anchor>
              </controlPr>
            </control>
          </mc:Choice>
        </mc:AlternateContent>
        <mc:AlternateContent>
          <mc:Choice Requires="x14">
            <control xmlns:r="http://schemas.openxmlformats.org/officeDocument/2006/relationships" shapeId="45084" r:id="rId31" name="Button 28">
              <controlPr defaultSize="0" print="0" autoFill="0" autoPict="0" macro="[0]!InsertRowsEquipment">
                <anchor moveWithCells="1" sizeWithCells="1">
                  <from>
                    <xdr:col>0</xdr:col>
                    <xdr:colOff>47625</xdr:colOff>
                    <xdr:row>44</xdr:row>
                    <xdr:rowOff>66675</xdr:rowOff>
                  </from>
                  <to>
                    <xdr:col>1</xdr:col>
                    <xdr:colOff>85725</xdr:colOff>
                    <xdr:row>45</xdr:row>
                    <xdr:rowOff>123825</xdr:rowOff>
                  </to>
                </anchor>
              </controlPr>
            </control>
          </mc:Choice>
        </mc:AlternateContent>
        <mc:AlternateContent>
          <mc:Choice Requires="x14">
            <control xmlns:r="http://schemas.openxmlformats.org/officeDocument/2006/relationships" shapeId="45085" r:id="rId32" name="Button 29">
              <controlPr defaultSize="0" print="0" autoFill="0" autoPict="0" macro="[0]!InsertRowsSupplies">
                <anchor moveWithCells="1" sizeWithCells="1">
                  <from>
                    <xdr:col>0</xdr:col>
                    <xdr:colOff>66675</xdr:colOff>
                    <xdr:row>55</xdr:row>
                    <xdr:rowOff>66675</xdr:rowOff>
                  </from>
                  <to>
                    <xdr:col>1</xdr:col>
                    <xdr:colOff>104775</xdr:colOff>
                    <xdr:row>56</xdr:row>
                    <xdr:rowOff>123825</xdr:rowOff>
                  </to>
                </anchor>
              </controlPr>
            </control>
          </mc:Choice>
        </mc:AlternateContent>
        <mc:AlternateContent>
          <mc:Choice Requires="x14">
            <control xmlns:r="http://schemas.openxmlformats.org/officeDocument/2006/relationships" shapeId="45086" r:id="rId33" name="Button 30">
              <controlPr defaultSize="0" print="0" autoFill="0" autoPict="0" macro="[0]!InsertRowsConsultant">
                <anchor moveWithCells="1" sizeWithCells="1">
                  <from>
                    <xdr:col>0</xdr:col>
                    <xdr:colOff>47625</xdr:colOff>
                    <xdr:row>77</xdr:row>
                    <xdr:rowOff>66675</xdr:rowOff>
                  </from>
                  <to>
                    <xdr:col>1</xdr:col>
                    <xdr:colOff>85725</xdr:colOff>
                    <xdr:row>78</xdr:row>
                    <xdr:rowOff>123825</xdr:rowOff>
                  </to>
                </anchor>
              </controlPr>
            </control>
          </mc:Choice>
        </mc:AlternateContent>
        <mc:AlternateContent>
          <mc:Choice Requires="x14">
            <control xmlns:r="http://schemas.openxmlformats.org/officeDocument/2006/relationships" shapeId="45087" r:id="rId34" name="Button 31">
              <controlPr defaultSize="0" print="0" autoFill="0" autoPict="0" macro="[0]!InsertRowsOther">
                <anchor moveWithCells="1" sizeWithCells="1">
                  <from>
                    <xdr:col>0</xdr:col>
                    <xdr:colOff>47625</xdr:colOff>
                    <xdr:row>94</xdr:row>
                    <xdr:rowOff>66675</xdr:rowOff>
                  </from>
                  <to>
                    <xdr:col>1</xdr:col>
                    <xdr:colOff>85725</xdr:colOff>
                    <xdr:row>95</xdr:row>
                    <xdr:rowOff>123825</xdr:rowOff>
                  </to>
                </anchor>
              </controlPr>
            </control>
          </mc:Choice>
        </mc:AlternateContent>
        <mc:AlternateContent>
          <mc:Choice Requires="x14">
            <control xmlns:r="http://schemas.openxmlformats.org/officeDocument/2006/relationships" shapeId="45088" r:id="rId35" name="Button 32">
              <controlPr defaultSize="0" print="0" autoFill="0" autoPict="0" macro="[0]!Module1.DeleteSelectedRow">
                <anchor moveWithCells="1" sizeWithCells="1">
                  <from>
                    <xdr:col>1</xdr:col>
                    <xdr:colOff>152400</xdr:colOff>
                    <xdr:row>33</xdr:row>
                    <xdr:rowOff>180975</xdr:rowOff>
                  </from>
                  <to>
                    <xdr:col>2</xdr:col>
                    <xdr:colOff>0</xdr:colOff>
                    <xdr:row>34</xdr:row>
                    <xdr:rowOff>238125</xdr:rowOff>
                  </to>
                </anchor>
              </controlPr>
            </control>
          </mc:Choice>
        </mc:AlternateContent>
        <mc:AlternateContent>
          <mc:Choice Requires="x14">
            <control xmlns:r="http://schemas.openxmlformats.org/officeDocument/2006/relationships" shapeId="45089" r:id="rId36" name="Button 33">
              <controlPr defaultSize="0" print="0" autoFill="0" autoPict="0" macro="[0]!Module1.DeleteSelectedRow">
                <anchor moveWithCells="1" sizeWithCells="1">
                  <from>
                    <xdr:col>1</xdr:col>
                    <xdr:colOff>114300</xdr:colOff>
                    <xdr:row>44</xdr:row>
                    <xdr:rowOff>66675</xdr:rowOff>
                  </from>
                  <to>
                    <xdr:col>1</xdr:col>
                    <xdr:colOff>1485900</xdr:colOff>
                    <xdr:row>45</xdr:row>
                    <xdr:rowOff>123825</xdr:rowOff>
                  </to>
                </anchor>
              </controlPr>
            </control>
          </mc:Choice>
        </mc:AlternateContent>
        <mc:AlternateContent>
          <mc:Choice Requires="x14">
            <control xmlns:r="http://schemas.openxmlformats.org/officeDocument/2006/relationships" shapeId="45090" r:id="rId37" name="Button 34">
              <controlPr defaultSize="0" print="0" autoFill="0" autoPict="0" macro="[0]!Module1.DeleteSelectedRow">
                <anchor moveWithCells="1" sizeWithCells="1">
                  <from>
                    <xdr:col>1</xdr:col>
                    <xdr:colOff>123825</xdr:colOff>
                    <xdr:row>55</xdr:row>
                    <xdr:rowOff>66675</xdr:rowOff>
                  </from>
                  <to>
                    <xdr:col>1</xdr:col>
                    <xdr:colOff>1485900</xdr:colOff>
                    <xdr:row>56</xdr:row>
                    <xdr:rowOff>123825</xdr:rowOff>
                  </to>
                </anchor>
              </controlPr>
            </control>
          </mc:Choice>
        </mc:AlternateContent>
        <mc:AlternateContent>
          <mc:Choice Requires="x14">
            <control xmlns:r="http://schemas.openxmlformats.org/officeDocument/2006/relationships" shapeId="45091" r:id="rId38" name="Button 35">
              <controlPr defaultSize="0" print="0" autoFill="0" autoPict="0" macro="[0]!Module1.DeleteSelectedRow">
                <anchor moveWithCells="1" sizeWithCells="1">
                  <from>
                    <xdr:col>1</xdr:col>
                    <xdr:colOff>152400</xdr:colOff>
                    <xdr:row>77</xdr:row>
                    <xdr:rowOff>66675</xdr:rowOff>
                  </from>
                  <to>
                    <xdr:col>2</xdr:col>
                    <xdr:colOff>0</xdr:colOff>
                    <xdr:row>78</xdr:row>
                    <xdr:rowOff>123825</xdr:rowOff>
                  </to>
                </anchor>
              </controlPr>
            </control>
          </mc:Choice>
        </mc:AlternateContent>
        <mc:AlternateContent>
          <mc:Choice Requires="x14">
            <control xmlns:r="http://schemas.openxmlformats.org/officeDocument/2006/relationships" shapeId="45092" r:id="rId39" name="Button 36">
              <controlPr defaultSize="0" print="0" autoFill="0" autoPict="0" macro="[0]!Module1.DeleteSelectedRow">
                <anchor moveWithCells="1" sizeWithCells="1">
                  <from>
                    <xdr:col>1</xdr:col>
                    <xdr:colOff>152400</xdr:colOff>
                    <xdr:row>94</xdr:row>
                    <xdr:rowOff>66675</xdr:rowOff>
                  </from>
                  <to>
                    <xdr:col>2</xdr:col>
                    <xdr:colOff>0</xdr:colOff>
                    <xdr:row>95</xdr:row>
                    <xdr:rowOff>123825</xdr:rowOff>
                  </to>
                </anchor>
              </controlPr>
            </control>
          </mc:Choice>
        </mc:AlternateContent>
        <mc:AlternateContent>
          <mc:Choice Requires="x14">
            <control xmlns:r="http://schemas.openxmlformats.org/officeDocument/2006/relationships" shapeId="45093" r:id="rId40" name="Button 37">
              <controlPr defaultSize="0" print="0" autoFill="0" autoPict="0" macro="[0]!InsertRowsBenefits">
                <anchor moveWithCells="1" sizeWithCells="1">
                  <from>
                    <xdr:col>0</xdr:col>
                    <xdr:colOff>47625</xdr:colOff>
                    <xdr:row>22</xdr:row>
                    <xdr:rowOff>104775</xdr:rowOff>
                  </from>
                  <to>
                    <xdr:col>1</xdr:col>
                    <xdr:colOff>85725</xdr:colOff>
                    <xdr:row>23</xdr:row>
                    <xdr:rowOff>161925</xdr:rowOff>
                  </to>
                </anchor>
              </controlPr>
            </control>
          </mc:Choice>
        </mc:AlternateContent>
        <mc:AlternateContent>
          <mc:Choice Requires="x14">
            <control xmlns:r="http://schemas.openxmlformats.org/officeDocument/2006/relationships" shapeId="45094" r:id="rId41" name="Button 38">
              <controlPr defaultSize="0" print="0" autoFill="0" autoPict="0" macro="[0]!Module1.DeleteSelectedRow">
                <anchor moveWithCells="1" sizeWithCells="1">
                  <from>
                    <xdr:col>1</xdr:col>
                    <xdr:colOff>123825</xdr:colOff>
                    <xdr:row>22</xdr:row>
                    <xdr:rowOff>104775</xdr:rowOff>
                  </from>
                  <to>
                    <xdr:col>1</xdr:col>
                    <xdr:colOff>1485900</xdr:colOff>
                    <xdr:row>23</xdr:row>
                    <xdr:rowOff>161925</xdr:rowOff>
                  </to>
                </anchor>
              </controlPr>
            </control>
          </mc:Choice>
        </mc:AlternateContent>
        <mc:AlternateContent>
          <mc:Choice Requires="x14">
            <control xmlns:r="http://schemas.openxmlformats.org/officeDocument/2006/relationships" shapeId="45095" r:id="rId42" name="Button 39">
              <controlPr defaultSize="0" print="0" autoFill="0" autoPict="0" macro="[0]!InsertRowsPersonnel">
                <anchor moveWithCells="1" sizeWithCells="1">
                  <from>
                    <xdr:col>0</xdr:col>
                    <xdr:colOff>38100</xdr:colOff>
                    <xdr:row>11</xdr:row>
                    <xdr:rowOff>104775</xdr:rowOff>
                  </from>
                  <to>
                    <xdr:col>1</xdr:col>
                    <xdr:colOff>76200</xdr:colOff>
                    <xdr:row>12</xdr:row>
                    <xdr:rowOff>161925</xdr:rowOff>
                  </to>
                </anchor>
              </controlPr>
            </control>
          </mc:Choice>
        </mc:AlternateContent>
        <mc:AlternateContent>
          <mc:Choice Requires="x14">
            <control xmlns:r="http://schemas.openxmlformats.org/officeDocument/2006/relationships" shapeId="45096" r:id="rId43" name="Button 40">
              <controlPr defaultSize="0" print="0" autoFill="0" autoPict="0" macro="[0]!Module1.DeleteSelectedRow">
                <anchor moveWithCells="1" sizeWithCells="1">
                  <from>
                    <xdr:col>1</xdr:col>
                    <xdr:colOff>123825</xdr:colOff>
                    <xdr:row>11</xdr:row>
                    <xdr:rowOff>104775</xdr:rowOff>
                  </from>
                  <to>
                    <xdr:col>1</xdr:col>
                    <xdr:colOff>1485900</xdr:colOff>
                    <xdr:row>12</xdr:row>
                    <xdr:rowOff>161925</xdr:rowOff>
                  </to>
                </anchor>
              </controlPr>
            </control>
          </mc:Choice>
        </mc:AlternateContent>
        <mc:AlternateContent>
          <mc:Choice Requires="x14">
            <control xmlns:r="http://schemas.openxmlformats.org/officeDocument/2006/relationships" shapeId="45097" r:id="rId44" name="Button 41">
              <controlPr defaultSize="0" print="0" autoFill="0" autoPict="0" macro="[0]!InsertRowsIndirect">
                <anchor moveWithCells="1">
                  <from>
                    <xdr:col>0</xdr:col>
                    <xdr:colOff>38100</xdr:colOff>
                    <xdr:row>105</xdr:row>
                    <xdr:rowOff>76200</xdr:rowOff>
                  </from>
                  <to>
                    <xdr:col>0</xdr:col>
                    <xdr:colOff>1571625</xdr:colOff>
                    <xdr:row>106</xdr:row>
                    <xdr:rowOff>123825</xdr:rowOff>
                  </to>
                </anchor>
              </controlPr>
            </control>
          </mc:Choice>
        </mc:AlternateContent>
        <mc:AlternateContent>
          <mc:Choice Requires="x14">
            <control xmlns:r="http://schemas.openxmlformats.org/officeDocument/2006/relationships" shapeId="45098" r:id="rId45" name="Button 42">
              <controlPr defaultSize="0" print="0" autoFill="0" autoPict="0" macro="[0]!Module1.DeleteSelectedRow">
                <anchor moveWithCells="1">
                  <from>
                    <xdr:col>1</xdr:col>
                    <xdr:colOff>9525</xdr:colOff>
                    <xdr:row>105</xdr:row>
                    <xdr:rowOff>76200</xdr:rowOff>
                  </from>
                  <to>
                    <xdr:col>1</xdr:col>
                    <xdr:colOff>1466850</xdr:colOff>
                    <xdr:row>106</xdr:row>
                    <xdr:rowOff>123825</xdr:rowOff>
                  </to>
                </anchor>
              </controlPr>
            </control>
          </mc:Choice>
        </mc:AlternateContent>
        <mc:AlternateContent>
          <mc:Choice Requires="x14">
            <control xmlns:r="http://schemas.openxmlformats.org/officeDocument/2006/relationships" shapeId="45099" r:id="rId46" name="Button 43">
              <controlPr defaultSize="0" print="0" autoFill="0" autoPict="0" macro="[0]!InsertRowsNarrative">
                <anchor moveWithCells="1">
                  <from>
                    <xdr:col>8</xdr:col>
                    <xdr:colOff>209550</xdr:colOff>
                    <xdr:row>16</xdr:row>
                    <xdr:rowOff>19050</xdr:rowOff>
                  </from>
                  <to>
                    <xdr:col>10</xdr:col>
                    <xdr:colOff>704850</xdr:colOff>
                    <xdr:row>16</xdr:row>
                    <xdr:rowOff>257175</xdr:rowOff>
                  </to>
                </anchor>
              </controlPr>
            </control>
          </mc:Choice>
        </mc:AlternateContent>
        <mc:AlternateContent>
          <mc:Choice Requires="x14">
            <control xmlns:r="http://schemas.openxmlformats.org/officeDocument/2006/relationships" shapeId="45100" r:id="rId47" name="Button 44">
              <controlPr defaultSize="0" print="0" autoFill="0" autoPict="0" macro="[0]!InsertRowsNarrative">
                <anchor moveWithCells="1" sizeWithCells="1">
                  <from>
                    <xdr:col>8</xdr:col>
                    <xdr:colOff>200025</xdr:colOff>
                    <xdr:row>27</xdr:row>
                    <xdr:rowOff>19050</xdr:rowOff>
                  </from>
                  <to>
                    <xdr:col>11</xdr:col>
                    <xdr:colOff>0</xdr:colOff>
                    <xdr:row>27</xdr:row>
                    <xdr:rowOff>257175</xdr:rowOff>
                  </to>
                </anchor>
              </controlPr>
            </control>
          </mc:Choice>
        </mc:AlternateContent>
        <mc:AlternateContent>
          <mc:Choice Requires="x14">
            <control xmlns:r="http://schemas.openxmlformats.org/officeDocument/2006/relationships" shapeId="45101" r:id="rId48" name="Button 45">
              <controlPr defaultSize="0" print="0" autoFill="0" autoPict="0" macro="[0]!InsertRowsNarrative">
                <anchor moveWithCells="1" sizeWithCells="1">
                  <from>
                    <xdr:col>8</xdr:col>
                    <xdr:colOff>180975</xdr:colOff>
                    <xdr:row>38</xdr:row>
                    <xdr:rowOff>19050</xdr:rowOff>
                  </from>
                  <to>
                    <xdr:col>11</xdr:col>
                    <xdr:colOff>0</xdr:colOff>
                    <xdr:row>38</xdr:row>
                    <xdr:rowOff>257175</xdr:rowOff>
                  </to>
                </anchor>
              </controlPr>
            </control>
          </mc:Choice>
        </mc:AlternateContent>
        <mc:AlternateContent>
          <mc:Choice Requires="x14">
            <control xmlns:r="http://schemas.openxmlformats.org/officeDocument/2006/relationships" shapeId="45102" r:id="rId49" name="Button 46">
              <controlPr defaultSize="0" print="0" autoFill="0" autoPict="0" macro="[0]!InsertRowsNarrative">
                <anchor moveWithCells="1" sizeWithCells="1">
                  <from>
                    <xdr:col>8</xdr:col>
                    <xdr:colOff>209550</xdr:colOff>
                    <xdr:row>49</xdr:row>
                    <xdr:rowOff>19050</xdr:rowOff>
                  </from>
                  <to>
                    <xdr:col>11</xdr:col>
                    <xdr:colOff>0</xdr:colOff>
                    <xdr:row>49</xdr:row>
                    <xdr:rowOff>257175</xdr:rowOff>
                  </to>
                </anchor>
              </controlPr>
            </control>
          </mc:Choice>
        </mc:AlternateContent>
        <mc:AlternateContent>
          <mc:Choice Requires="x14">
            <control xmlns:r="http://schemas.openxmlformats.org/officeDocument/2006/relationships" shapeId="45103" r:id="rId50" name="Button 47">
              <controlPr defaultSize="0" print="0" autoFill="0" autoPict="0" macro="[0]!InsertRowsNarrative">
                <anchor moveWithCells="1" sizeWithCells="1">
                  <from>
                    <xdr:col>8</xdr:col>
                    <xdr:colOff>209550</xdr:colOff>
                    <xdr:row>60</xdr:row>
                    <xdr:rowOff>19050</xdr:rowOff>
                  </from>
                  <to>
                    <xdr:col>11</xdr:col>
                    <xdr:colOff>0</xdr:colOff>
                    <xdr:row>60</xdr:row>
                    <xdr:rowOff>257175</xdr:rowOff>
                  </to>
                </anchor>
              </controlPr>
            </control>
          </mc:Choice>
        </mc:AlternateContent>
        <mc:AlternateContent>
          <mc:Choice Requires="x14">
            <control xmlns:r="http://schemas.openxmlformats.org/officeDocument/2006/relationships" shapeId="45104" r:id="rId51" name="Button 48">
              <controlPr defaultSize="0" print="0" autoFill="0" autoPict="0" macro="[0]!InsertRowsNarrative">
                <anchor moveWithCells="1" sizeWithCells="1">
                  <from>
                    <xdr:col>8</xdr:col>
                    <xdr:colOff>209550</xdr:colOff>
                    <xdr:row>88</xdr:row>
                    <xdr:rowOff>19050</xdr:rowOff>
                  </from>
                  <to>
                    <xdr:col>11</xdr:col>
                    <xdr:colOff>0</xdr:colOff>
                    <xdr:row>88</xdr:row>
                    <xdr:rowOff>257175</xdr:rowOff>
                  </to>
                </anchor>
              </controlPr>
            </control>
          </mc:Choice>
        </mc:AlternateContent>
        <mc:AlternateContent>
          <mc:Choice Requires="x14">
            <control xmlns:r="http://schemas.openxmlformats.org/officeDocument/2006/relationships" shapeId="45105" r:id="rId52" name="Button 49">
              <controlPr defaultSize="0" print="0" autoFill="0" autoPict="0" macro="[0]!InsertRowsNarrative">
                <anchor moveWithCells="1" sizeWithCells="1">
                  <from>
                    <xdr:col>8</xdr:col>
                    <xdr:colOff>209550</xdr:colOff>
                    <xdr:row>99</xdr:row>
                    <xdr:rowOff>19050</xdr:rowOff>
                  </from>
                  <to>
                    <xdr:col>11</xdr:col>
                    <xdr:colOff>0</xdr:colOff>
                    <xdr:row>99</xdr:row>
                    <xdr:rowOff>257175</xdr:rowOff>
                  </to>
                </anchor>
              </controlPr>
            </control>
          </mc:Choice>
        </mc:AlternateContent>
        <mc:AlternateContent>
          <mc:Choice Requires="x14">
            <control xmlns:r="http://schemas.openxmlformats.org/officeDocument/2006/relationships" shapeId="45106" r:id="rId53" name="Button 50">
              <controlPr defaultSize="0" print="0" autoFill="0" autoPict="0" macro="[0]!InsertRowsNarrative">
                <anchor moveWithCells="1" sizeWithCells="1">
                  <from>
                    <xdr:col>8</xdr:col>
                    <xdr:colOff>209550</xdr:colOff>
                    <xdr:row>110</xdr:row>
                    <xdr:rowOff>19050</xdr:rowOff>
                  </from>
                  <to>
                    <xdr:col>11</xdr:col>
                    <xdr:colOff>0</xdr:colOff>
                    <xdr:row>110</xdr:row>
                    <xdr:rowOff>257175</xdr:rowOff>
                  </to>
                </anchor>
              </controlPr>
            </control>
          </mc:Choice>
        </mc:AlternateContent>
        <mc:AlternateContent>
          <mc:Choice Requires="x14">
            <control xmlns:r="http://schemas.openxmlformats.org/officeDocument/2006/relationships" shapeId="45107" r:id="rId54" name="Button 51">
              <controlPr defaultSize="0" print="0" autoFill="0" autoPict="0" macro="[0]!InsertRowsTravelConsultant">
                <anchor moveWithCells="1" sizeWithCells="1">
                  <from>
                    <xdr:col>0</xdr:col>
                    <xdr:colOff>47625</xdr:colOff>
                    <xdr:row>83</xdr:row>
                    <xdr:rowOff>180975</xdr:rowOff>
                  </from>
                  <to>
                    <xdr:col>1</xdr:col>
                    <xdr:colOff>85725</xdr:colOff>
                    <xdr:row>84</xdr:row>
                    <xdr:rowOff>238125</xdr:rowOff>
                  </to>
                </anchor>
              </controlPr>
            </control>
          </mc:Choice>
        </mc:AlternateContent>
        <mc:AlternateContent>
          <mc:Choice Requires="x14">
            <control xmlns:r="http://schemas.openxmlformats.org/officeDocument/2006/relationships" shapeId="45108" r:id="rId55" name="Button 52">
              <controlPr defaultSize="0" print="0" autoFill="0" autoPict="0" macro="[0]!Module1.DeleteSelectedRow">
                <anchor moveWithCells="1" sizeWithCells="1">
                  <from>
                    <xdr:col>1</xdr:col>
                    <xdr:colOff>152400</xdr:colOff>
                    <xdr:row>83</xdr:row>
                    <xdr:rowOff>180975</xdr:rowOff>
                  </from>
                  <to>
                    <xdr:col>2</xdr:col>
                    <xdr:colOff>0</xdr:colOff>
                    <xdr:row>84</xdr:row>
                    <xdr:rowOff>238125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L28"/>
  <sheetViews>
    <sheetView workbookViewId="0" topLeftCell="A1">
      <selection activeCell="C4" sqref="C4"/>
    </sheetView>
  </sheetViews>
  <sheetFormatPr defaultColWidth="9.140625" defaultRowHeight="15"/>
  <cols>
    <col min="1" max="1" width="13.57421875" style="1" customWidth="1"/>
    <col min="2" max="3" width="10.00390625" style="1" customWidth="1"/>
    <col min="4" max="4" width="9.421875" style="1" bestFit="1" customWidth="1"/>
    <col min="5" max="5" width="9.28125" style="1" customWidth="1"/>
    <col min="6" max="6" width="10.00390625" style="1" hidden="1" customWidth="1"/>
    <col min="7" max="7" width="10.00390625" style="1" customWidth="1"/>
    <col min="8" max="8" width="10.00390625" style="1" hidden="1" customWidth="1"/>
    <col min="9" max="10" width="10.00390625" style="1" customWidth="1"/>
    <col min="11" max="11" width="10.00390625" style="1" hidden="1" customWidth="1"/>
    <col min="12" max="12" width="10.00390625" style="1" customWidth="1"/>
    <col min="13" max="16384" width="9.140625" style="1" customWidth="1"/>
  </cols>
  <sheetData>
    <row r="1" spans="1:12" ht="20.25" customHeight="1">
      <c r="A1" s="800" t="s">
        <v>71</v>
      </c>
      <c r="B1" s="801"/>
      <c r="C1" s="801"/>
      <c r="D1" s="801"/>
      <c r="E1" s="801"/>
      <c r="F1" s="801"/>
      <c r="G1" s="801"/>
      <c r="H1" s="801"/>
      <c r="I1" s="801"/>
      <c r="J1" s="801"/>
      <c r="K1" s="801"/>
      <c r="L1" s="802"/>
    </row>
    <row r="2" spans="1:12" ht="14.25" customHeight="1">
      <c r="A2" s="803" t="s">
        <v>82</v>
      </c>
      <c r="B2" s="804"/>
      <c r="C2" s="804"/>
      <c r="D2" s="804"/>
      <c r="E2" s="804"/>
      <c r="F2" s="804"/>
      <c r="G2" s="804"/>
      <c r="H2" s="804"/>
      <c r="I2" s="804"/>
      <c r="J2" s="804"/>
      <c r="K2" s="804"/>
      <c r="L2" s="805"/>
    </row>
    <row r="3" spans="1:12" ht="15">
      <c r="A3" s="797" t="s">
        <v>53</v>
      </c>
      <c r="B3" s="52" t="s">
        <v>64</v>
      </c>
      <c r="C3" s="52" t="s">
        <v>65</v>
      </c>
      <c r="D3" s="52" t="s">
        <v>66</v>
      </c>
      <c r="E3" s="52" t="s">
        <v>67</v>
      </c>
      <c r="F3" s="52" t="s">
        <v>68</v>
      </c>
      <c r="G3" s="52" t="s">
        <v>69</v>
      </c>
      <c r="H3" s="52" t="s">
        <v>70</v>
      </c>
      <c r="I3" s="52" t="s">
        <v>141</v>
      </c>
      <c r="J3" s="52" t="s">
        <v>309</v>
      </c>
      <c r="K3" s="52" t="s">
        <v>296</v>
      </c>
      <c r="L3" s="39"/>
    </row>
    <row r="4" spans="1:12" ht="15">
      <c r="A4" s="798"/>
      <c r="B4" s="50" t="str">
        <f>PA1!P2</f>
        <v>COPS</v>
      </c>
      <c r="C4" s="50" t="s">
        <v>59</v>
      </c>
      <c r="D4" s="50" t="str">
        <f>PA3!I2</f>
        <v>BJA</v>
      </c>
      <c r="E4" s="50" t="str">
        <f>PA4!I2</f>
        <v>BJA</v>
      </c>
      <c r="F4" s="50" t="str">
        <f>PA5!I2</f>
        <v>OVW</v>
      </c>
      <c r="G4" s="50" t="str">
        <f>PA6!I2</f>
        <v>OVC</v>
      </c>
      <c r="H4" s="50" t="str">
        <f>PA7!I2</f>
        <v>OVC</v>
      </c>
      <c r="I4" s="107" t="str">
        <f>PA8!I2</f>
        <v>OJJDP</v>
      </c>
      <c r="J4" s="107" t="str">
        <f>PA9!I2</f>
        <v>OJJDP</v>
      </c>
      <c r="K4" s="107" t="str">
        <f>PA10!I2</f>
        <v>BJA</v>
      </c>
      <c r="L4" s="51"/>
    </row>
    <row r="5" spans="1:12" ht="15">
      <c r="A5" s="798"/>
      <c r="B5" s="68" t="str">
        <f>PA1!Q2</f>
        <v>16.710</v>
      </c>
      <c r="C5" s="108" t="str">
        <f>PA2!J2</f>
        <v>16.608</v>
      </c>
      <c r="D5" s="108" t="str">
        <f>PA3!J2</f>
        <v>16.608</v>
      </c>
      <c r="E5" s="108" t="str">
        <f>PA4!J2</f>
        <v>16.596</v>
      </c>
      <c r="F5" s="108" t="str">
        <f>PA5!J2</f>
        <v>16.587</v>
      </c>
      <c r="G5" s="108" t="str">
        <f>PA6!J2</f>
        <v>16.853</v>
      </c>
      <c r="H5" s="108" t="str">
        <f>PA7!J2</f>
        <v>16.841</v>
      </c>
      <c r="I5" s="108" t="str">
        <f>PA8!J2</f>
        <v>16.585</v>
      </c>
      <c r="J5" s="108" t="str">
        <f>PA9!J2</f>
        <v>16.731</v>
      </c>
      <c r="K5" s="108" t="str">
        <f>PA10!J2</f>
        <v>16.738</v>
      </c>
      <c r="L5" s="51"/>
    </row>
    <row r="6" spans="1:12" ht="114.75" customHeight="1" thickBot="1">
      <c r="A6" s="799"/>
      <c r="B6" s="53" t="str">
        <f>PA1!A1</f>
        <v xml:space="preserve">Public Safety and Community Policing </v>
      </c>
      <c r="C6" s="53" t="str">
        <f>PA2!A1</f>
        <v>Comprehensive Tribal Justice Systems Strategic Planning</v>
      </c>
      <c r="D6" s="53" t="str">
        <f>PA3!A1</f>
        <v>Justice Systems and Alcohol and Substance Abuse</v>
      </c>
      <c r="E6" s="53" t="str">
        <f>PA4!A1</f>
        <v>Tribal Justice System Infrastructure Program</v>
      </c>
      <c r="F6" s="53" t="str">
        <f>PA5!A1</f>
        <v>Office on Violence Against Women Tribal Governments Program</v>
      </c>
      <c r="G6" s="53" t="str">
        <f>PA6!A1</f>
        <v>Children’s Justice Act Partnerships for Indian Communities</v>
      </c>
      <c r="H6" s="53" t="str">
        <f>PA7!A1</f>
        <v>Tribal Victim Services Program</v>
      </c>
      <c r="I6" s="53" t="str">
        <f>PA8!A1</f>
        <v>Tribal Juvenile Healing To Wellness Courts</v>
      </c>
      <c r="J6" s="53" t="str">
        <f>PA9!A1</f>
        <v>Tribal Youth Program</v>
      </c>
      <c r="K6" s="53" t="str">
        <f>PA10!A1</f>
        <v>Addressing Violent Crime in Tribal Communities</v>
      </c>
      <c r="L6" s="40" t="s">
        <v>54</v>
      </c>
    </row>
    <row r="7" spans="1:12" ht="12.75" thickTop="1">
      <c r="A7" s="41" t="s">
        <v>32</v>
      </c>
      <c r="B7" s="33">
        <f>PA1!R38+PA1!R41</f>
        <v>0</v>
      </c>
      <c r="C7" s="34">
        <f>PA2!I16</f>
        <v>0</v>
      </c>
      <c r="D7" s="33">
        <f>PA3!I16</f>
        <v>0</v>
      </c>
      <c r="E7" s="33">
        <f>PA4!I16</f>
        <v>0</v>
      </c>
      <c r="F7" s="33">
        <f>PA5!I16</f>
        <v>0</v>
      </c>
      <c r="G7" s="33">
        <f>PA6!I16</f>
        <v>0</v>
      </c>
      <c r="H7" s="33">
        <f>PA7!I16</f>
        <v>0</v>
      </c>
      <c r="I7" s="33">
        <f>PA8!I16</f>
        <v>0</v>
      </c>
      <c r="J7" s="33">
        <f>PA9!I16</f>
        <v>0</v>
      </c>
      <c r="K7" s="33">
        <f>PA10!I16</f>
        <v>0</v>
      </c>
      <c r="L7" s="34">
        <f aca="true" t="shared" si="0" ref="L7:L14">SUM(B7:J7)</f>
        <v>0</v>
      </c>
    </row>
    <row r="8" spans="1:12" ht="24">
      <c r="A8" s="30" t="s">
        <v>33</v>
      </c>
      <c r="B8" s="35">
        <f>PA1!R39+PA1!R42</f>
        <v>0</v>
      </c>
      <c r="C8" s="35">
        <f>PA2!I27</f>
        <v>0</v>
      </c>
      <c r="D8" s="35">
        <f>PA3!I27</f>
        <v>0</v>
      </c>
      <c r="E8" s="35">
        <f>PA4!I27</f>
        <v>0</v>
      </c>
      <c r="F8" s="35">
        <f>PA5!I27</f>
        <v>0</v>
      </c>
      <c r="G8" s="35">
        <f>PA6!I27</f>
        <v>0</v>
      </c>
      <c r="H8" s="35">
        <f>PA7!I27</f>
        <v>0</v>
      </c>
      <c r="I8" s="35">
        <f>PA8!I27</f>
        <v>0</v>
      </c>
      <c r="J8" s="35">
        <f>PA9!I27</f>
        <v>0</v>
      </c>
      <c r="K8" s="35">
        <f>PA10!I27</f>
        <v>0</v>
      </c>
      <c r="L8" s="35">
        <f t="shared" si="0"/>
        <v>0</v>
      </c>
    </row>
    <row r="9" spans="1:12" ht="15">
      <c r="A9" s="43" t="s">
        <v>34</v>
      </c>
      <c r="B9" s="34">
        <f>TravelTotal</f>
        <v>0</v>
      </c>
      <c r="C9" s="34">
        <f>PA2!I38</f>
        <v>0</v>
      </c>
      <c r="D9" s="34">
        <f>PA3!I38</f>
        <v>0</v>
      </c>
      <c r="E9" s="34">
        <f>PA4!I38</f>
        <v>0</v>
      </c>
      <c r="F9" s="34">
        <f>PA5!I38</f>
        <v>0</v>
      </c>
      <c r="G9" s="34">
        <f>PA6!I38</f>
        <v>0</v>
      </c>
      <c r="H9" s="34">
        <f>PA7!I38</f>
        <v>0</v>
      </c>
      <c r="I9" s="34">
        <f>PA8!I38</f>
        <v>0</v>
      </c>
      <c r="J9" s="34">
        <f>PA9!I38</f>
        <v>0</v>
      </c>
      <c r="K9" s="34">
        <f>PA10!I38</f>
        <v>0</v>
      </c>
      <c r="L9" s="34">
        <f t="shared" si="0"/>
        <v>0</v>
      </c>
    </row>
    <row r="10" spans="1:12" ht="15">
      <c r="A10" s="30" t="s">
        <v>35</v>
      </c>
      <c r="B10" s="35">
        <f>EquipmentTotal</f>
        <v>0</v>
      </c>
      <c r="C10" s="35">
        <f>PA2!I49</f>
        <v>0</v>
      </c>
      <c r="D10" s="35">
        <f>PA3!I49</f>
        <v>0</v>
      </c>
      <c r="E10" s="35">
        <f>PA4!I49</f>
        <v>0</v>
      </c>
      <c r="F10" s="35">
        <f>PA5!I49</f>
        <v>0</v>
      </c>
      <c r="G10" s="35">
        <f>PA6!I49</f>
        <v>0</v>
      </c>
      <c r="H10" s="35">
        <f>PA7!I49</f>
        <v>0</v>
      </c>
      <c r="I10" s="35">
        <f>PA8!I49</f>
        <v>0</v>
      </c>
      <c r="J10" s="35">
        <f>PA9!I49</f>
        <v>0</v>
      </c>
      <c r="K10" s="35">
        <f>PA10!I49</f>
        <v>0</v>
      </c>
      <c r="L10" s="35">
        <f t="shared" si="0"/>
        <v>0</v>
      </c>
    </row>
    <row r="11" spans="1:12" ht="15">
      <c r="A11" s="43" t="s">
        <v>37</v>
      </c>
      <c r="B11" s="34">
        <f>SuppliesTotal</f>
        <v>0</v>
      </c>
      <c r="C11" s="34">
        <f>PA2!I60</f>
        <v>0</v>
      </c>
      <c r="D11" s="34">
        <f>PA3!I60</f>
        <v>0</v>
      </c>
      <c r="E11" s="34">
        <f>PA4!I60</f>
        <v>0</v>
      </c>
      <c r="F11" s="34">
        <f>PA5!I60</f>
        <v>0</v>
      </c>
      <c r="G11" s="34">
        <f>PA6!I60</f>
        <v>0</v>
      </c>
      <c r="H11" s="34">
        <f>PA7!I60</f>
        <v>0</v>
      </c>
      <c r="I11" s="34">
        <f>PA8!I60</f>
        <v>0</v>
      </c>
      <c r="J11" s="34">
        <f>PA9!I60</f>
        <v>0</v>
      </c>
      <c r="K11" s="34">
        <f>PA10!I60</f>
        <v>0</v>
      </c>
      <c r="L11" s="34">
        <f t="shared" si="0"/>
        <v>0</v>
      </c>
    </row>
    <row r="12" spans="1:12" ht="15">
      <c r="A12" s="30" t="s">
        <v>39</v>
      </c>
      <c r="B12" s="35" t="s">
        <v>56</v>
      </c>
      <c r="C12" s="35" t="s">
        <v>56</v>
      </c>
      <c r="D12" s="35" t="s">
        <v>56</v>
      </c>
      <c r="E12" s="35">
        <f>PA4!I71</f>
        <v>0</v>
      </c>
      <c r="F12" s="35" t="s">
        <v>56</v>
      </c>
      <c r="G12" s="35" t="s">
        <v>56</v>
      </c>
      <c r="H12" s="35" t="s">
        <v>56</v>
      </c>
      <c r="I12" s="35" t="s">
        <v>56</v>
      </c>
      <c r="J12" s="35" t="s">
        <v>56</v>
      </c>
      <c r="K12" s="35" t="s">
        <v>56</v>
      </c>
      <c r="L12" s="35">
        <f t="shared" si="0"/>
        <v>0</v>
      </c>
    </row>
    <row r="13" spans="1:12" ht="48">
      <c r="A13" s="43" t="s">
        <v>230</v>
      </c>
      <c r="B13" s="34">
        <f>ContractsItemTotal+ConsultantFeesTotal+ContractsTravelTotal+CunsultantExpensesTotal</f>
        <v>0</v>
      </c>
      <c r="C13" s="34">
        <f>PA2!I88</f>
        <v>0</v>
      </c>
      <c r="D13" s="34">
        <f>PA3!I88</f>
        <v>0</v>
      </c>
      <c r="E13" s="34">
        <f>PA4!I88</f>
        <v>0</v>
      </c>
      <c r="F13" s="34">
        <f>PA5!I88</f>
        <v>0</v>
      </c>
      <c r="G13" s="34">
        <f>PA6!I88</f>
        <v>0</v>
      </c>
      <c r="H13" s="34">
        <f>PA7!I88</f>
        <v>0</v>
      </c>
      <c r="I13" s="34">
        <f>PA8!I89</f>
        <v>0</v>
      </c>
      <c r="J13" s="34">
        <f>PA9!I88</f>
        <v>0</v>
      </c>
      <c r="K13" s="34">
        <f>PA10!I88</f>
        <v>0</v>
      </c>
      <c r="L13" s="34">
        <f t="shared" si="0"/>
        <v>0</v>
      </c>
    </row>
    <row r="14" spans="1:12" ht="15">
      <c r="A14" s="30" t="s">
        <v>45</v>
      </c>
      <c r="B14" s="35">
        <f>OtherTotal</f>
        <v>0</v>
      </c>
      <c r="C14" s="35">
        <f>PA2!I99</f>
        <v>0</v>
      </c>
      <c r="D14" s="35">
        <f>PA3!I99</f>
        <v>0</v>
      </c>
      <c r="E14" s="35">
        <f>PA4!I99</f>
        <v>0</v>
      </c>
      <c r="F14" s="35">
        <f>PA5!I99</f>
        <v>0</v>
      </c>
      <c r="G14" s="35">
        <f>PA6!I99</f>
        <v>0</v>
      </c>
      <c r="H14" s="35">
        <f>PA7!I99</f>
        <v>0</v>
      </c>
      <c r="I14" s="35">
        <f>PA8!I100</f>
        <v>0</v>
      </c>
      <c r="J14" s="35">
        <f>PA9!I99</f>
        <v>0</v>
      </c>
      <c r="K14" s="35">
        <f>PA10!I99</f>
        <v>0</v>
      </c>
      <c r="L14" s="35">
        <f t="shared" si="0"/>
        <v>0</v>
      </c>
    </row>
    <row r="15" spans="1:12" ht="3.95" customHeight="1">
      <c r="A15" s="43"/>
      <c r="B15" s="34"/>
      <c r="C15" s="34"/>
      <c r="D15" s="34"/>
      <c r="E15" s="34"/>
      <c r="F15" s="34"/>
      <c r="G15" s="34"/>
      <c r="H15" s="34"/>
      <c r="I15" s="34"/>
      <c r="J15" s="34"/>
      <c r="K15" s="34"/>
      <c r="L15" s="34"/>
    </row>
    <row r="16" spans="1:12" ht="15">
      <c r="A16" s="44" t="s">
        <v>50</v>
      </c>
      <c r="B16" s="36">
        <f aca="true" t="shared" si="1" ref="B16:H16">SUM(B7:B14)</f>
        <v>0</v>
      </c>
      <c r="C16" s="36">
        <f t="shared" si="1"/>
        <v>0</v>
      </c>
      <c r="D16" s="36">
        <f t="shared" si="1"/>
        <v>0</v>
      </c>
      <c r="E16" s="36">
        <f t="shared" si="1"/>
        <v>0</v>
      </c>
      <c r="F16" s="36">
        <f t="shared" si="1"/>
        <v>0</v>
      </c>
      <c r="G16" s="36">
        <f t="shared" si="1"/>
        <v>0</v>
      </c>
      <c r="H16" s="36">
        <f t="shared" si="1"/>
        <v>0</v>
      </c>
      <c r="I16" s="36">
        <f aca="true" t="shared" si="2" ref="I16">SUM(I7:I14)</f>
        <v>0</v>
      </c>
      <c r="J16" s="36">
        <f>SUM(J7:J14)</f>
        <v>0</v>
      </c>
      <c r="K16" s="36">
        <f>SUM(K7:K14)</f>
        <v>0</v>
      </c>
      <c r="L16" s="36">
        <f>SUM(B16:K16)</f>
        <v>0</v>
      </c>
    </row>
    <row r="17" spans="1:12" ht="15">
      <c r="A17" s="43" t="s">
        <v>46</v>
      </c>
      <c r="B17" s="34">
        <f>IndirectTotal</f>
        <v>0</v>
      </c>
      <c r="C17" s="34">
        <f>PA2!I110</f>
        <v>0</v>
      </c>
      <c r="D17" s="34">
        <f>PA3!I110</f>
        <v>0</v>
      </c>
      <c r="E17" s="34">
        <f>PA4!I110</f>
        <v>0</v>
      </c>
      <c r="F17" s="34">
        <f>PA5!I110</f>
        <v>0</v>
      </c>
      <c r="G17" s="34">
        <f>PA6!I110</f>
        <v>0</v>
      </c>
      <c r="H17" s="34">
        <f>PA7!I110</f>
        <v>0</v>
      </c>
      <c r="I17" s="34">
        <f>PA8!I111</f>
        <v>0</v>
      </c>
      <c r="J17" s="34">
        <f>PA9!I110</f>
        <v>0</v>
      </c>
      <c r="K17" s="34">
        <f>PA10!I110</f>
        <v>0</v>
      </c>
      <c r="L17" s="34">
        <f>SUM(B17:J17)</f>
        <v>0</v>
      </c>
    </row>
    <row r="18" spans="1:12" ht="3.95" customHeight="1">
      <c r="A18" s="43"/>
      <c r="B18" s="34"/>
      <c r="C18" s="34"/>
      <c r="D18" s="34"/>
      <c r="E18" s="34"/>
      <c r="F18" s="34"/>
      <c r="G18" s="34"/>
      <c r="H18" s="34"/>
      <c r="I18" s="34"/>
      <c r="J18" s="34"/>
      <c r="K18" s="34"/>
      <c r="L18" s="34"/>
    </row>
    <row r="19" spans="1:12" ht="24">
      <c r="A19" s="44" t="s">
        <v>51</v>
      </c>
      <c r="B19" s="36">
        <f aca="true" t="shared" si="3" ref="B19:H19">SUM(B16,B17)</f>
        <v>0</v>
      </c>
      <c r="C19" s="36">
        <f t="shared" si="3"/>
        <v>0</v>
      </c>
      <c r="D19" s="36">
        <f t="shared" si="3"/>
        <v>0</v>
      </c>
      <c r="E19" s="36">
        <f t="shared" si="3"/>
        <v>0</v>
      </c>
      <c r="F19" s="36">
        <f t="shared" si="3"/>
        <v>0</v>
      </c>
      <c r="G19" s="36">
        <f t="shared" si="3"/>
        <v>0</v>
      </c>
      <c r="H19" s="36">
        <f t="shared" si="3"/>
        <v>0</v>
      </c>
      <c r="I19" s="36">
        <f aca="true" t="shared" si="4" ref="I19">SUM(I16,I17)</f>
        <v>0</v>
      </c>
      <c r="J19" s="36">
        <f>SUM(J16,J17)</f>
        <v>0</v>
      </c>
      <c r="K19" s="36">
        <f>SUM(K16,K17)</f>
        <v>0</v>
      </c>
      <c r="L19" s="36">
        <f>SUM(B19:K19)</f>
        <v>0</v>
      </c>
    </row>
    <row r="20" spans="1:12" ht="3.95" customHeight="1">
      <c r="A20" s="43"/>
      <c r="B20" s="31"/>
      <c r="C20" s="32"/>
      <c r="D20" s="32"/>
      <c r="E20" s="32"/>
      <c r="F20" s="32"/>
      <c r="G20" s="32"/>
      <c r="H20" s="32"/>
      <c r="I20" s="32"/>
      <c r="J20" s="32"/>
      <c r="K20" s="32"/>
      <c r="L20" s="32"/>
    </row>
    <row r="21" spans="1:12" ht="41.25" customHeight="1" thickBot="1">
      <c r="A21" s="45"/>
      <c r="B21" s="12" t="s">
        <v>55</v>
      </c>
      <c r="C21" s="12" t="s">
        <v>55</v>
      </c>
      <c r="D21" s="12" t="s">
        <v>55</v>
      </c>
      <c r="E21" s="12" t="s">
        <v>55</v>
      </c>
      <c r="F21" s="12" t="s">
        <v>55</v>
      </c>
      <c r="G21" s="12" t="s">
        <v>55</v>
      </c>
      <c r="H21" s="12" t="s">
        <v>55</v>
      </c>
      <c r="I21" s="12" t="s">
        <v>55</v>
      </c>
      <c r="J21" s="12" t="s">
        <v>55</v>
      </c>
      <c r="K21" s="12" t="s">
        <v>55</v>
      </c>
      <c r="L21" s="12"/>
    </row>
    <row r="22" spans="1:12" ht="24.75" thickTop="1">
      <c r="A22" s="41" t="s">
        <v>52</v>
      </c>
      <c r="B22" s="37">
        <f>PA1!H180</f>
        <v>0</v>
      </c>
      <c r="C22" s="37">
        <f>SUM(PA2!$K$16,PA2!$K$27,PA2!$K$38,PA2!$K$49,PA2!$K$60,PA2!$K$71,PA2!$K$88,PA2!$K$99,PA2!$K$110)</f>
        <v>0</v>
      </c>
      <c r="D22" s="37">
        <f>SUM(PA3!$K$16,PA3!$K$27,PA3!$K$38,PA3!$K$49,PA3!$K$60,PA3!$K$71,PA3!$K$88,PA3!$K$99,PA3!$K$110)</f>
        <v>0</v>
      </c>
      <c r="E22" s="37">
        <f>SUM(PA4!$K$16,PA4!$K$27,PA4!$K$38,PA4!$K$49,PA4!$K$60,PA4!$K$71,PA4!$K$88,PA4!$K$99,PA4!$K$110)</f>
        <v>0</v>
      </c>
      <c r="F22" s="37">
        <f>SUM(PA5!$K$16,PA5!$K$27,PA5!$K$38,PA5!$K$49,PA5!$K$60,PA5!$K$71,PA5!$K$88,PA5!$K$99,PA5!$K$110)</f>
        <v>0</v>
      </c>
      <c r="G22" s="37">
        <f>SUM(PA6!$K$16,PA6!$K$27,PA6!$K$38,PA6!$K$49,PA6!$K$60,PA6!$K$71,PA6!$K$88,PA6!$K$99,PA6!$K$110)</f>
        <v>0</v>
      </c>
      <c r="H22" s="37">
        <f>SUM(PA7!$K$16,PA7!$K$27,PA7!$K$38,PA7!$K$49,PA7!$K$60,PA7!$K$71,PA7!$K$88,PA7!$K$99,PA7!$K$110)</f>
        <v>0</v>
      </c>
      <c r="I22" s="37">
        <f>SUM(PA8!$K$16,PA8!$K$27,PA8!$K$38,PA8!$K$49,PA8!$K$60,PA8!$K$72,PA8!$K$89,PA8!$K$100,PA8!$K$111)</f>
        <v>0</v>
      </c>
      <c r="J22" s="37">
        <f>SUM(PA9!$K$16,PA9!$K$27,PA9!$K$38,PA9!$K$49,PA9!$K$60,PA9!$K$71,PA9!$K$88,PA9!$K$99,PA9!$K$110)</f>
        <v>0</v>
      </c>
      <c r="K22" s="37">
        <f>SUM(PA10!$K$16,PA10!$K$27,PA10!$K$38,PA10!$K$49,PA10!$K$60,PA10!$K$71,PA10!$K$88,PA10!$K$99,PA10!$K$110)</f>
        <v>0</v>
      </c>
      <c r="L22" s="37">
        <f>SUM(B22:J22)</f>
        <v>0</v>
      </c>
    </row>
    <row r="23" spans="1:12" ht="24">
      <c r="A23" s="30" t="s">
        <v>74</v>
      </c>
      <c r="B23" s="38">
        <f>PA1!D180</f>
        <v>0</v>
      </c>
      <c r="C23" s="38">
        <f>SUM(PA2!$J$16,PA2!$J$27,PA2!$J$38,PA2!$J$49,PA2!$J$60,PA2!$J$71,PA2!$J$88,PA2!$J$99,PA2!$J$110)</f>
        <v>0</v>
      </c>
      <c r="D23" s="38">
        <f>SUM(PA3!$J$16,PA3!$J$27,PA3!$J$38,PA3!$J$49,PA3!$J$60,PA3!$J$71,PA3!$J$88,PA3!$J$99,PA3!$J$110)</f>
        <v>0</v>
      </c>
      <c r="E23" s="38">
        <f>SUM(PA4!$J$16,PA4!$J$27,PA4!$J$38,PA4!$J$49,PA4!$J$60,PA4!$J$71,PA4!$J$88,PA4!$J$99,PA4!$J$110)</f>
        <v>0</v>
      </c>
      <c r="F23" s="38">
        <f>SUM(PA5!$J$16,PA5!$J$27,PA5!$J$38,PA5!$J$49,PA5!$J$60,PA5!$J$71,PA5!$J$88,PA5!$J$99,PA5!$J$110)</f>
        <v>0</v>
      </c>
      <c r="G23" s="38">
        <f>SUM(PA6!$J$16,PA6!$J$27,PA6!$J$38,PA6!$J$49,PA6!$J$60,PA6!$J$71,PA6!$J$88,PA6!$J$99,PA6!$J$110)</f>
        <v>0</v>
      </c>
      <c r="H23" s="38">
        <f>SUM(PA7!$J$16,PA7!$J$27,PA7!$J$38,PA7!$J$49,PA7!$J$60,PA7!$J$71,PA7!$J$88,PA7!$J$99,PA7!$J$110)</f>
        <v>0</v>
      </c>
      <c r="I23" s="38">
        <f>SUM(PA8!$J$16,PA8!$J$27,PA8!$J$38,PA8!$J$49,PA8!$J$60,PA8!$J$72,PA8!$J$89,PA8!$J$100,PA8!$J$111)</f>
        <v>0</v>
      </c>
      <c r="J23" s="38">
        <f>SUM(PA9!$J$16,PA9!$J$27,PA9!$J$38,PA9!$J$49,PA9!$J$60,PA9!$J$71,PA9!$J$88,PA9!$J$99,PA9!$J$110)</f>
        <v>0</v>
      </c>
      <c r="K23" s="38">
        <f>SUM(PA10!$J$16,PA10!$J$27,PA10!$J$38,PA10!$J$49,PA10!$J$60,PA10!$J$71,PA10!$J$88,PA10!$J$99,PA10!$J$110)</f>
        <v>0</v>
      </c>
      <c r="L23" s="38">
        <f>SUM(B23:J23)</f>
        <v>0</v>
      </c>
    </row>
    <row r="24" spans="1:12" ht="24">
      <c r="A24" s="42" t="s">
        <v>77</v>
      </c>
      <c r="B24" s="37" t="s">
        <v>56</v>
      </c>
      <c r="C24" s="37" t="s">
        <v>56</v>
      </c>
      <c r="D24" s="37" t="s">
        <v>56</v>
      </c>
      <c r="E24" s="37" t="s">
        <v>56</v>
      </c>
      <c r="F24" s="37" t="s">
        <v>56</v>
      </c>
      <c r="G24" s="37" t="s">
        <v>56</v>
      </c>
      <c r="H24" s="37" t="s">
        <v>56</v>
      </c>
      <c r="I24" s="246" t="s">
        <v>56</v>
      </c>
      <c r="J24" s="37" t="s">
        <v>56</v>
      </c>
      <c r="K24" s="37" t="s">
        <v>56</v>
      </c>
      <c r="L24" s="37" t="s">
        <v>56</v>
      </c>
    </row>
    <row r="27" ht="15">
      <c r="E27" s="69"/>
    </row>
    <row r="28" ht="15">
      <c r="E28" s="69"/>
    </row>
  </sheetData>
  <sheetProtection algorithmName="SHA-512" hashValue="r3w6ybOT8m04S/TJ66ycMyEChyJy7opbOxqX4kNMcjV2hfu+YPqln93BuEOqNX58A4LV876lo/BnXkrpT1FX/g==" saltValue="4yNSouKAFUnb/eidPqI5pg==" spinCount="100000" sheet="1" objects="1" scenarios="1" selectLockedCells="1"/>
  <mergeCells count="3">
    <mergeCell ref="A3:A6"/>
    <mergeCell ref="A1:L1"/>
    <mergeCell ref="A2:L2"/>
  </mergeCells>
  <conditionalFormatting sqref="B24:L24">
    <cfRule type="cellIs" priority="3" dxfId="2" operator="equal" stopIfTrue="1">
      <formula>"Yes"</formula>
    </cfRule>
    <cfRule type="cellIs" priority="4" dxfId="1" operator="equal" stopIfTrue="1">
      <formula>"No"</formula>
    </cfRule>
  </conditionalFormatting>
  <conditionalFormatting sqref="A1:XFD1048576">
    <cfRule type="containsErrors" priority="1" dxfId="0" stopIfTrue="1">
      <formula>ISERROR(A1)</formula>
    </cfRule>
  </conditionalFormatting>
  <printOptions/>
  <pageMargins left="0.7" right="0.7" top="0.75" bottom="0.75" header="0.3" footer="0.3"/>
  <pageSetup horizontalDpi="600" verticalDpi="600" orientation="landscape" scale="86" r:id="rId1"/>
  <headerFooter>
    <oddHeader>&amp;CBudget Summary</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6"/>
  <dimension ref="A1:C48"/>
  <sheetViews>
    <sheetView workbookViewId="0" topLeftCell="A13">
      <selection activeCell="A31" sqref="A31"/>
    </sheetView>
  </sheetViews>
  <sheetFormatPr defaultColWidth="9.140625" defaultRowHeight="15"/>
  <cols>
    <col min="1" max="1" width="48.00390625" style="4" bestFit="1" customWidth="1"/>
    <col min="2" max="16384" width="9.140625" style="4" customWidth="1"/>
  </cols>
  <sheetData>
    <row r="1" spans="1:3" ht="15">
      <c r="A1" s="4">
        <f>19760</f>
        <v>19760</v>
      </c>
      <c r="B1" s="4">
        <f>A1*0.9</f>
        <v>17784</v>
      </c>
      <c r="C1" s="4">
        <f>A1*0.1</f>
        <v>1976</v>
      </c>
    </row>
    <row r="6" ht="15">
      <c r="A6" s="239" t="s">
        <v>204</v>
      </c>
    </row>
    <row r="7" ht="15">
      <c r="A7" s="4" t="s">
        <v>176</v>
      </c>
    </row>
    <row r="8" ht="15">
      <c r="A8" s="4" t="s">
        <v>202</v>
      </c>
    </row>
    <row r="9" ht="15">
      <c r="A9" s="4" t="s">
        <v>175</v>
      </c>
    </row>
    <row r="10" ht="15">
      <c r="A10" s="4" t="s">
        <v>177</v>
      </c>
    </row>
    <row r="11" ht="15">
      <c r="A11" s="4" t="s">
        <v>178</v>
      </c>
    </row>
    <row r="12" ht="15">
      <c r="A12" s="4" t="s">
        <v>179</v>
      </c>
    </row>
    <row r="13" ht="15">
      <c r="A13" s="4" t="s">
        <v>180</v>
      </c>
    </row>
    <row r="14" ht="15">
      <c r="A14" s="4" t="s">
        <v>181</v>
      </c>
    </row>
    <row r="15" ht="15">
      <c r="A15" s="4" t="s">
        <v>182</v>
      </c>
    </row>
    <row r="16" ht="15">
      <c r="A16" s="4" t="s">
        <v>203</v>
      </c>
    </row>
    <row r="18" ht="15">
      <c r="A18" s="239" t="s">
        <v>205</v>
      </c>
    </row>
    <row r="19" ht="15">
      <c r="A19" s="4" t="s">
        <v>183</v>
      </c>
    </row>
    <row r="21" ht="15">
      <c r="A21" s="239" t="s">
        <v>258</v>
      </c>
    </row>
    <row r="22" ht="15">
      <c r="A22" s="4" t="s">
        <v>206</v>
      </c>
    </row>
    <row r="23" ht="15">
      <c r="A23" s="4" t="s">
        <v>207</v>
      </c>
    </row>
    <row r="24" ht="15">
      <c r="A24" s="4" t="s">
        <v>208</v>
      </c>
    </row>
    <row r="25" ht="15">
      <c r="A25" s="4" t="s">
        <v>209</v>
      </c>
    </row>
    <row r="26" ht="15.75">
      <c r="A26" s="334" t="s">
        <v>305</v>
      </c>
    </row>
    <row r="27" ht="15.75">
      <c r="A27" s="334" t="s">
        <v>306</v>
      </c>
    </row>
    <row r="29" ht="15">
      <c r="A29" s="239" t="s">
        <v>257</v>
      </c>
    </row>
    <row r="30" ht="15">
      <c r="A30" s="4" t="s">
        <v>210</v>
      </c>
    </row>
    <row r="31" ht="15.75">
      <c r="A31" s="334" t="s">
        <v>307</v>
      </c>
    </row>
    <row r="33" ht="15">
      <c r="A33" s="239" t="s">
        <v>243</v>
      </c>
    </row>
    <row r="34" ht="15">
      <c r="A34" s="4" t="s">
        <v>195</v>
      </c>
    </row>
    <row r="35" ht="15">
      <c r="A35" s="4" t="s">
        <v>196</v>
      </c>
    </row>
    <row r="37" ht="15">
      <c r="A37" s="239" t="s">
        <v>251</v>
      </c>
    </row>
    <row r="38" ht="16.5">
      <c r="A38" s="274" t="s">
        <v>252</v>
      </c>
    </row>
    <row r="39" ht="16.5">
      <c r="A39" s="274" t="s">
        <v>253</v>
      </c>
    </row>
    <row r="40" ht="16.5">
      <c r="A40" s="274" t="s">
        <v>254</v>
      </c>
    </row>
    <row r="42" ht="15">
      <c r="A42" s="239" t="s">
        <v>259</v>
      </c>
    </row>
    <row r="43" ht="15">
      <c r="A43" s="4" t="s">
        <v>56</v>
      </c>
    </row>
    <row r="45" ht="15">
      <c r="A45" s="239" t="s">
        <v>265</v>
      </c>
    </row>
    <row r="46" ht="15">
      <c r="A46" s="4" t="s">
        <v>266</v>
      </c>
    </row>
    <row r="47" ht="15">
      <c r="A47" s="4" t="s">
        <v>195</v>
      </c>
    </row>
    <row r="48" ht="15">
      <c r="A48" s="4" t="s">
        <v>196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3"/>
  <dimension ref="A1:J103"/>
  <sheetViews>
    <sheetView workbookViewId="0" topLeftCell="A1">
      <selection activeCell="H4" sqref="H4:I4"/>
    </sheetView>
  </sheetViews>
  <sheetFormatPr defaultColWidth="9.140625" defaultRowHeight="15"/>
  <cols>
    <col min="1" max="1" width="2.28125" style="148" customWidth="1"/>
    <col min="2" max="2" width="4.7109375" style="148" customWidth="1"/>
    <col min="3" max="3" width="12.140625" style="148" customWidth="1"/>
    <col min="4" max="4" width="11.7109375" style="148" customWidth="1"/>
    <col min="5" max="5" width="10.8515625" style="148" customWidth="1"/>
    <col min="6" max="6" width="10.7109375" style="148" customWidth="1"/>
    <col min="7" max="7" width="12.7109375" style="148" customWidth="1"/>
    <col min="8" max="8" width="11.421875" style="148" customWidth="1"/>
    <col min="9" max="9" width="7.57421875" style="148" customWidth="1"/>
    <col min="10" max="10" width="8.57421875" style="148" customWidth="1"/>
    <col min="11" max="16384" width="9.140625" style="148" customWidth="1"/>
  </cols>
  <sheetData>
    <row r="1" spans="1:10" ht="32.25" customHeight="1" thickBot="1">
      <c r="A1" s="416" t="s">
        <v>113</v>
      </c>
      <c r="B1" s="417"/>
      <c r="C1" s="417"/>
      <c r="D1" s="417"/>
      <c r="E1" s="417"/>
      <c r="F1" s="417"/>
      <c r="G1" s="417"/>
      <c r="H1" s="417"/>
      <c r="I1" s="417"/>
      <c r="J1" s="418"/>
    </row>
    <row r="2" spans="1:10" ht="24" customHeight="1" thickBot="1" thickTop="1">
      <c r="A2" s="424" t="s">
        <v>275</v>
      </c>
      <c r="B2" s="425"/>
      <c r="C2" s="425"/>
      <c r="D2" s="425"/>
      <c r="E2" s="425"/>
      <c r="F2" s="425"/>
      <c r="G2" s="425"/>
      <c r="H2" s="425"/>
      <c r="I2" s="425"/>
      <c r="J2" s="426"/>
    </row>
    <row r="3" spans="1:10" ht="15.75" thickTop="1">
      <c r="A3" s="419" t="s">
        <v>114</v>
      </c>
      <c r="B3" s="420"/>
      <c r="C3" s="420"/>
      <c r="D3" s="420"/>
      <c r="E3" s="131"/>
      <c r="F3" s="131"/>
      <c r="G3" s="131"/>
      <c r="H3" s="131"/>
      <c r="I3" s="131"/>
      <c r="J3" s="132"/>
    </row>
    <row r="4" spans="1:10" ht="15">
      <c r="A4" s="295"/>
      <c r="B4" s="427" t="s">
        <v>276</v>
      </c>
      <c r="C4" s="427"/>
      <c r="D4" s="427"/>
      <c r="E4" s="427"/>
      <c r="F4" s="131"/>
      <c r="G4" s="131"/>
      <c r="H4" s="428" t="s">
        <v>300</v>
      </c>
      <c r="I4" s="429"/>
      <c r="J4" s="132"/>
    </row>
    <row r="5" spans="1:10" ht="36" customHeight="1">
      <c r="A5" s="295"/>
      <c r="B5" s="296"/>
      <c r="C5" s="430" t="s">
        <v>277</v>
      </c>
      <c r="D5" s="430"/>
      <c r="E5" s="430"/>
      <c r="F5" s="430"/>
      <c r="G5" s="299"/>
      <c r="H5" s="297"/>
      <c r="I5" s="297"/>
      <c r="J5" s="132"/>
    </row>
    <row r="6" spans="1:10" ht="34.5" customHeight="1">
      <c r="A6" s="133"/>
      <c r="B6" s="394" t="s">
        <v>278</v>
      </c>
      <c r="C6" s="394"/>
      <c r="D6" s="394"/>
      <c r="E6" s="394"/>
      <c r="F6" s="394"/>
      <c r="G6" s="394"/>
      <c r="H6" s="394"/>
      <c r="I6" s="394"/>
      <c r="J6" s="134"/>
    </row>
    <row r="7" spans="1:10" ht="36.75" customHeight="1">
      <c r="A7" s="135"/>
      <c r="B7" s="136" t="s">
        <v>115</v>
      </c>
      <c r="C7" s="136"/>
      <c r="D7" s="421" t="s">
        <v>211</v>
      </c>
      <c r="E7" s="422"/>
      <c r="F7" s="422"/>
      <c r="G7" s="422"/>
      <c r="H7" s="422"/>
      <c r="I7" s="423"/>
      <c r="J7" s="137"/>
    </row>
    <row r="8" spans="1:10" ht="15">
      <c r="A8" s="135"/>
      <c r="B8" s="136"/>
      <c r="C8" s="136"/>
      <c r="D8" s="136"/>
      <c r="E8" s="136"/>
      <c r="F8" s="136"/>
      <c r="G8" s="136"/>
      <c r="H8" s="136"/>
      <c r="I8" s="136"/>
      <c r="J8" s="137"/>
    </row>
    <row r="9" spans="1:10" ht="15">
      <c r="A9" s="135"/>
      <c r="B9" s="448" t="s">
        <v>301</v>
      </c>
      <c r="C9" s="448"/>
      <c r="D9" s="448"/>
      <c r="E9" s="448"/>
      <c r="F9" s="448"/>
      <c r="G9" s="448"/>
      <c r="H9" s="136"/>
      <c r="I9" s="136"/>
      <c r="J9" s="137"/>
    </row>
    <row r="10" spans="1:10" ht="15">
      <c r="A10" s="135"/>
      <c r="B10" s="136"/>
      <c r="C10" s="136"/>
      <c r="D10" s="136"/>
      <c r="E10" s="298" t="s">
        <v>283</v>
      </c>
      <c r="F10" s="454"/>
      <c r="G10" s="455"/>
      <c r="H10" s="455"/>
      <c r="I10" s="456"/>
      <c r="J10" s="137"/>
    </row>
    <row r="11" spans="1:10" ht="15">
      <c r="A11" s="135"/>
      <c r="B11" s="136"/>
      <c r="C11" s="136"/>
      <c r="D11" s="136"/>
      <c r="E11" s="136"/>
      <c r="F11" s="138"/>
      <c r="G11" s="138"/>
      <c r="H11" s="136"/>
      <c r="I11" s="136"/>
      <c r="J11" s="137"/>
    </row>
    <row r="12" spans="1:10" ht="15">
      <c r="A12" s="135"/>
      <c r="B12" s="136"/>
      <c r="C12" s="136"/>
      <c r="D12" s="457" t="s">
        <v>284</v>
      </c>
      <c r="E12" s="457"/>
      <c r="F12" s="458"/>
      <c r="G12" s="459"/>
      <c r="H12" s="459"/>
      <c r="I12" s="460"/>
      <c r="J12" s="137"/>
    </row>
    <row r="13" spans="1:10" ht="15">
      <c r="A13" s="135"/>
      <c r="B13" s="136"/>
      <c r="C13" s="136"/>
      <c r="D13" s="136"/>
      <c r="E13" s="136"/>
      <c r="F13" s="136"/>
      <c r="G13" s="136"/>
      <c r="H13" s="136"/>
      <c r="I13" s="136"/>
      <c r="J13" s="137"/>
    </row>
    <row r="14" spans="1:10" ht="15">
      <c r="A14" s="135"/>
      <c r="B14" s="136"/>
      <c r="C14" s="136"/>
      <c r="D14" s="457" t="s">
        <v>285</v>
      </c>
      <c r="E14" s="457"/>
      <c r="F14" s="461"/>
      <c r="G14" s="462"/>
      <c r="H14" s="462"/>
      <c r="I14" s="463"/>
      <c r="J14" s="137"/>
    </row>
    <row r="15" spans="1:10" ht="15">
      <c r="A15" s="135"/>
      <c r="B15" s="136"/>
      <c r="C15" s="136"/>
      <c r="D15" s="136"/>
      <c r="E15" s="136"/>
      <c r="F15" s="136"/>
      <c r="G15" s="136"/>
      <c r="H15" s="136"/>
      <c r="I15" s="136"/>
      <c r="J15" s="137"/>
    </row>
    <row r="16" spans="1:10" ht="15">
      <c r="A16" s="133"/>
      <c r="B16" s="411" t="s">
        <v>279</v>
      </c>
      <c r="C16" s="411"/>
      <c r="D16" s="411"/>
      <c r="E16" s="411"/>
      <c r="F16" s="411"/>
      <c r="G16" s="138"/>
      <c r="H16" s="409"/>
      <c r="I16" s="410"/>
      <c r="J16" s="139"/>
    </row>
    <row r="17" spans="1:10" ht="15">
      <c r="A17" s="133"/>
      <c r="B17" s="411"/>
      <c r="C17" s="411"/>
      <c r="D17" s="411"/>
      <c r="E17" s="411"/>
      <c r="F17" s="411"/>
      <c r="G17" s="138"/>
      <c r="H17" s="248"/>
      <c r="I17" s="248"/>
      <c r="J17" s="247"/>
    </row>
    <row r="18" spans="1:10" ht="15">
      <c r="A18" s="133"/>
      <c r="B18" s="411" t="s">
        <v>280</v>
      </c>
      <c r="C18" s="411"/>
      <c r="D18" s="411"/>
      <c r="E18" s="411"/>
      <c r="F18" s="411"/>
      <c r="G18" s="138"/>
      <c r="H18" s="409"/>
      <c r="I18" s="410"/>
      <c r="J18" s="247"/>
    </row>
    <row r="19" spans="1:10" ht="15">
      <c r="A19" s="133"/>
      <c r="B19" s="411"/>
      <c r="C19" s="411"/>
      <c r="D19" s="411"/>
      <c r="E19" s="411"/>
      <c r="F19" s="411"/>
      <c r="G19" s="140"/>
      <c r="H19" s="140"/>
      <c r="I19" s="140"/>
      <c r="J19" s="139"/>
    </row>
    <row r="20" spans="1:10" ht="15">
      <c r="A20" s="133"/>
      <c r="B20" s="411" t="s">
        <v>281</v>
      </c>
      <c r="C20" s="411"/>
      <c r="D20" s="411"/>
      <c r="E20" s="411"/>
      <c r="F20" s="411"/>
      <c r="G20" s="138"/>
      <c r="H20" s="409"/>
      <c r="I20" s="410"/>
      <c r="J20" s="139"/>
    </row>
    <row r="21" spans="1:10" ht="15">
      <c r="A21" s="133"/>
      <c r="B21" s="411"/>
      <c r="C21" s="411"/>
      <c r="D21" s="411"/>
      <c r="E21" s="411"/>
      <c r="F21" s="411"/>
      <c r="G21" s="136"/>
      <c r="H21" s="136"/>
      <c r="I21" s="136"/>
      <c r="J21" s="139"/>
    </row>
    <row r="22" spans="1:10" ht="15" customHeight="1">
      <c r="A22" s="133"/>
      <c r="B22" s="411" t="s">
        <v>282</v>
      </c>
      <c r="C22" s="411"/>
      <c r="D22" s="411"/>
      <c r="E22" s="411"/>
      <c r="F22" s="411"/>
      <c r="G22" s="249"/>
      <c r="H22" s="414"/>
      <c r="I22" s="415"/>
      <c r="J22" s="137"/>
    </row>
    <row r="23" spans="1:10" ht="15">
      <c r="A23" s="135"/>
      <c r="B23" s="411"/>
      <c r="C23" s="411"/>
      <c r="D23" s="411"/>
      <c r="E23" s="411"/>
      <c r="F23" s="411"/>
      <c r="G23" s="138"/>
      <c r="H23" s="250"/>
      <c r="I23" s="250"/>
      <c r="J23" s="132"/>
    </row>
    <row r="24" spans="1:10" ht="15">
      <c r="A24" s="133"/>
      <c r="B24" s="131"/>
      <c r="C24" s="131"/>
      <c r="D24" s="131"/>
      <c r="E24" s="131"/>
      <c r="F24" s="131"/>
      <c r="G24" s="131"/>
      <c r="H24" s="131"/>
      <c r="I24" s="131"/>
      <c r="J24" s="132"/>
    </row>
    <row r="25" spans="1:10" ht="15">
      <c r="A25" s="412" t="s">
        <v>116</v>
      </c>
      <c r="B25" s="413"/>
      <c r="C25" s="413"/>
      <c r="D25" s="413"/>
      <c r="E25" s="131"/>
      <c r="F25" s="131"/>
      <c r="G25" s="131"/>
      <c r="H25" s="131"/>
      <c r="I25" s="131"/>
      <c r="J25" s="132"/>
    </row>
    <row r="26" spans="1:10" ht="63.75" customHeight="1">
      <c r="A26" s="133"/>
      <c r="B26" s="394" t="s">
        <v>117</v>
      </c>
      <c r="C26" s="394"/>
      <c r="D26" s="394"/>
      <c r="E26" s="394"/>
      <c r="F26" s="394"/>
      <c r="G26" s="394"/>
      <c r="H26" s="394"/>
      <c r="I26" s="394"/>
      <c r="J26" s="134"/>
    </row>
    <row r="27" spans="1:10" ht="15">
      <c r="A27" s="133"/>
      <c r="B27" s="131"/>
      <c r="C27" s="131"/>
      <c r="D27" s="131"/>
      <c r="E27" s="131"/>
      <c r="F27" s="131"/>
      <c r="G27" s="131"/>
      <c r="H27" s="131"/>
      <c r="I27" s="131"/>
      <c r="J27" s="132"/>
    </row>
    <row r="28" spans="1:10" ht="15">
      <c r="A28" s="133"/>
      <c r="B28" s="131"/>
      <c r="C28" s="406" t="s">
        <v>118</v>
      </c>
      <c r="D28" s="407"/>
      <c r="E28" s="407"/>
      <c r="F28" s="407"/>
      <c r="G28" s="407"/>
      <c r="H28" s="407"/>
      <c r="I28" s="408"/>
      <c r="J28" s="132"/>
    </row>
    <row r="29" spans="1:10" ht="15">
      <c r="A29" s="133"/>
      <c r="B29" s="131"/>
      <c r="C29" s="389" t="s">
        <v>119</v>
      </c>
      <c r="D29" s="390"/>
      <c r="E29" s="390"/>
      <c r="F29" s="391"/>
      <c r="G29" s="386"/>
      <c r="H29" s="387"/>
      <c r="I29" s="388"/>
      <c r="J29" s="132"/>
    </row>
    <row r="30" spans="1:10" ht="15">
      <c r="A30" s="133"/>
      <c r="B30" s="131"/>
      <c r="C30" s="389" t="s">
        <v>120</v>
      </c>
      <c r="D30" s="390"/>
      <c r="E30" s="390"/>
      <c r="F30" s="391"/>
      <c r="G30" s="386"/>
      <c r="H30" s="387"/>
      <c r="I30" s="388"/>
      <c r="J30" s="132"/>
    </row>
    <row r="31" spans="1:10" ht="15">
      <c r="A31" s="133"/>
      <c r="B31" s="131"/>
      <c r="C31" s="389" t="s">
        <v>121</v>
      </c>
      <c r="D31" s="390"/>
      <c r="E31" s="390"/>
      <c r="F31" s="391"/>
      <c r="G31" s="386"/>
      <c r="H31" s="387"/>
      <c r="I31" s="388"/>
      <c r="J31" s="132"/>
    </row>
    <row r="32" spans="1:10" ht="15">
      <c r="A32" s="133"/>
      <c r="B32" s="131"/>
      <c r="C32" s="389" t="s">
        <v>122</v>
      </c>
      <c r="D32" s="390"/>
      <c r="E32" s="390"/>
      <c r="F32" s="391"/>
      <c r="G32" s="386"/>
      <c r="H32" s="387"/>
      <c r="I32" s="388"/>
      <c r="J32" s="132"/>
    </row>
    <row r="33" spans="1:10" ht="15">
      <c r="A33" s="133"/>
      <c r="B33" s="131"/>
      <c r="C33" s="389" t="s">
        <v>123</v>
      </c>
      <c r="D33" s="390"/>
      <c r="E33" s="390"/>
      <c r="F33" s="391"/>
      <c r="G33" s="386"/>
      <c r="H33" s="387"/>
      <c r="I33" s="388"/>
      <c r="J33" s="132"/>
    </row>
    <row r="34" spans="1:10" ht="15">
      <c r="A34" s="133"/>
      <c r="B34" s="131"/>
      <c r="C34" s="389" t="s">
        <v>124</v>
      </c>
      <c r="D34" s="390"/>
      <c r="E34" s="390"/>
      <c r="F34" s="391"/>
      <c r="G34" s="386"/>
      <c r="H34" s="387"/>
      <c r="I34" s="388"/>
      <c r="J34" s="132"/>
    </row>
    <row r="35" spans="1:10" ht="15">
      <c r="A35" s="133"/>
      <c r="B35" s="131"/>
      <c r="C35" s="389" t="s">
        <v>125</v>
      </c>
      <c r="D35" s="390"/>
      <c r="E35" s="390"/>
      <c r="F35" s="391"/>
      <c r="G35" s="386"/>
      <c r="H35" s="387"/>
      <c r="I35" s="388"/>
      <c r="J35" s="132"/>
    </row>
    <row r="36" spans="1:10" ht="15">
      <c r="A36" s="133"/>
      <c r="B36" s="131"/>
      <c r="C36" s="389" t="s">
        <v>126</v>
      </c>
      <c r="D36" s="390"/>
      <c r="E36" s="390"/>
      <c r="F36" s="391"/>
      <c r="G36" s="386"/>
      <c r="H36" s="387"/>
      <c r="I36" s="388"/>
      <c r="J36" s="132"/>
    </row>
    <row r="37" spans="1:10" ht="15">
      <c r="A37" s="133"/>
      <c r="B37" s="131"/>
      <c r="C37" s="131"/>
      <c r="D37" s="136"/>
      <c r="E37" s="136"/>
      <c r="F37" s="136"/>
      <c r="G37" s="136"/>
      <c r="H37" s="136"/>
      <c r="I37" s="136"/>
      <c r="J37" s="132"/>
    </row>
    <row r="38" spans="1:10" ht="85.5" customHeight="1">
      <c r="A38" s="133"/>
      <c r="B38" s="394" t="s">
        <v>135</v>
      </c>
      <c r="C38" s="394"/>
      <c r="D38" s="394"/>
      <c r="E38" s="394"/>
      <c r="F38" s="394"/>
      <c r="G38" s="394"/>
      <c r="H38" s="394"/>
      <c r="I38" s="394"/>
      <c r="J38" s="134"/>
    </row>
    <row r="39" spans="1:10" ht="15">
      <c r="A39" s="395"/>
      <c r="B39" s="396"/>
      <c r="C39" s="397"/>
      <c r="D39" s="398"/>
      <c r="E39" s="398"/>
      <c r="F39" s="398"/>
      <c r="G39" s="398"/>
      <c r="H39" s="398"/>
      <c r="I39" s="399"/>
      <c r="J39" s="137"/>
    </row>
    <row r="40" spans="1:10" ht="15">
      <c r="A40" s="395"/>
      <c r="B40" s="396"/>
      <c r="C40" s="400"/>
      <c r="D40" s="401"/>
      <c r="E40" s="401"/>
      <c r="F40" s="401"/>
      <c r="G40" s="401"/>
      <c r="H40" s="401"/>
      <c r="I40" s="402"/>
      <c r="J40" s="137"/>
    </row>
    <row r="41" spans="1:10" ht="15">
      <c r="A41" s="395"/>
      <c r="B41" s="396"/>
      <c r="C41" s="400"/>
      <c r="D41" s="401"/>
      <c r="E41" s="401"/>
      <c r="F41" s="401"/>
      <c r="G41" s="401"/>
      <c r="H41" s="401"/>
      <c r="I41" s="402"/>
      <c r="J41" s="137"/>
    </row>
    <row r="42" spans="1:10" ht="15">
      <c r="A42" s="395"/>
      <c r="B42" s="396"/>
      <c r="C42" s="400"/>
      <c r="D42" s="401"/>
      <c r="E42" s="401"/>
      <c r="F42" s="401"/>
      <c r="G42" s="401"/>
      <c r="H42" s="401"/>
      <c r="I42" s="402"/>
      <c r="J42" s="137"/>
    </row>
    <row r="43" spans="1:10" ht="15">
      <c r="A43" s="395"/>
      <c r="B43" s="396"/>
      <c r="C43" s="400"/>
      <c r="D43" s="401"/>
      <c r="E43" s="401"/>
      <c r="F43" s="401"/>
      <c r="G43" s="401"/>
      <c r="H43" s="401"/>
      <c r="I43" s="402"/>
      <c r="J43" s="137"/>
    </row>
    <row r="44" spans="1:10" ht="15">
      <c r="A44" s="395"/>
      <c r="B44" s="396"/>
      <c r="C44" s="400"/>
      <c r="D44" s="401"/>
      <c r="E44" s="401"/>
      <c r="F44" s="401"/>
      <c r="G44" s="401"/>
      <c r="H44" s="401"/>
      <c r="I44" s="402"/>
      <c r="J44" s="137"/>
    </row>
    <row r="45" spans="1:10" ht="15">
      <c r="A45" s="395"/>
      <c r="B45" s="396"/>
      <c r="C45" s="403"/>
      <c r="D45" s="404"/>
      <c r="E45" s="404"/>
      <c r="F45" s="404"/>
      <c r="G45" s="404"/>
      <c r="H45" s="404"/>
      <c r="I45" s="405"/>
      <c r="J45" s="137"/>
    </row>
    <row r="46" spans="1:10" ht="15">
      <c r="A46" s="261"/>
      <c r="B46" s="136"/>
      <c r="C46" s="262"/>
      <c r="D46" s="262"/>
      <c r="E46" s="262"/>
      <c r="F46" s="262"/>
      <c r="G46" s="262"/>
      <c r="H46" s="262"/>
      <c r="I46" s="262"/>
      <c r="J46" s="137"/>
    </row>
    <row r="47" spans="1:10" ht="122.25" customHeight="1">
      <c r="A47" s="261"/>
      <c r="B47" s="411" t="s">
        <v>245</v>
      </c>
      <c r="C47" s="411"/>
      <c r="D47" s="411"/>
      <c r="E47" s="411"/>
      <c r="F47" s="411"/>
      <c r="G47" s="411"/>
      <c r="H47" s="411"/>
      <c r="I47" s="411"/>
      <c r="J47" s="137"/>
    </row>
    <row r="48" spans="1:10" ht="15">
      <c r="A48" s="141"/>
      <c r="B48" s="136"/>
      <c r="C48" s="131"/>
      <c r="D48" s="131"/>
      <c r="E48" s="131"/>
      <c r="F48" s="131"/>
      <c r="G48" s="131"/>
      <c r="H48" s="131"/>
      <c r="I48" s="131"/>
      <c r="J48" s="137"/>
    </row>
    <row r="49" spans="1:10" ht="15">
      <c r="A49" s="142" t="s">
        <v>127</v>
      </c>
      <c r="B49" s="143"/>
      <c r="C49" s="143"/>
      <c r="D49" s="143"/>
      <c r="E49" s="143"/>
      <c r="F49" s="131"/>
      <c r="G49" s="131"/>
      <c r="H49" s="131"/>
      <c r="I49" s="131"/>
      <c r="J49" s="132"/>
    </row>
    <row r="50" spans="1:10" ht="32.25" customHeight="1">
      <c r="A50" s="133"/>
      <c r="B50" s="392" t="s">
        <v>128</v>
      </c>
      <c r="C50" s="392"/>
      <c r="D50" s="392"/>
      <c r="E50" s="392"/>
      <c r="F50" s="392"/>
      <c r="G50" s="392"/>
      <c r="H50" s="392"/>
      <c r="I50" s="392"/>
      <c r="J50" s="134"/>
    </row>
    <row r="51" spans="1:10" ht="30" customHeight="1">
      <c r="A51" s="133"/>
      <c r="B51" s="394" t="s">
        <v>129</v>
      </c>
      <c r="C51" s="394"/>
      <c r="D51" s="394"/>
      <c r="E51" s="394"/>
      <c r="F51" s="394"/>
      <c r="G51" s="394"/>
      <c r="H51" s="394"/>
      <c r="I51" s="394"/>
      <c r="J51" s="132"/>
    </row>
    <row r="52" spans="1:10" ht="15">
      <c r="A52" s="133"/>
      <c r="B52" s="131"/>
      <c r="C52" s="131"/>
      <c r="D52" s="131"/>
      <c r="E52" s="131"/>
      <c r="F52" s="131"/>
      <c r="G52" s="131"/>
      <c r="H52" s="131"/>
      <c r="I52" s="131"/>
      <c r="J52" s="132"/>
    </row>
    <row r="53" spans="1:10" ht="15">
      <c r="A53" s="133"/>
      <c r="B53" s="131"/>
      <c r="C53" s="131"/>
      <c r="D53" s="131"/>
      <c r="E53" s="131"/>
      <c r="F53" s="131"/>
      <c r="G53" s="131"/>
      <c r="H53" s="131"/>
      <c r="I53" s="131"/>
      <c r="J53" s="132"/>
    </row>
    <row r="54" spans="1:10" ht="15">
      <c r="A54" s="133"/>
      <c r="B54" s="131"/>
      <c r="C54" s="131"/>
      <c r="D54" s="131"/>
      <c r="E54" s="131"/>
      <c r="F54" s="131"/>
      <c r="G54" s="131"/>
      <c r="H54" s="131"/>
      <c r="I54" s="131"/>
      <c r="J54" s="132"/>
    </row>
    <row r="55" spans="1:10" ht="15">
      <c r="A55" s="133"/>
      <c r="B55" s="131"/>
      <c r="C55" s="131"/>
      <c r="D55" s="131"/>
      <c r="E55" s="131"/>
      <c r="F55" s="131"/>
      <c r="G55" s="131"/>
      <c r="H55" s="131"/>
      <c r="I55" s="131"/>
      <c r="J55" s="132"/>
    </row>
    <row r="56" spans="1:10" ht="15">
      <c r="A56" s="133"/>
      <c r="B56" s="131"/>
      <c r="C56" s="131"/>
      <c r="D56" s="131"/>
      <c r="E56" s="131"/>
      <c r="F56" s="449"/>
      <c r="G56" s="450"/>
      <c r="H56" s="450"/>
      <c r="I56" s="451"/>
      <c r="J56" s="132"/>
    </row>
    <row r="57" spans="1:10" ht="15">
      <c r="A57" s="133"/>
      <c r="B57" s="131"/>
      <c r="C57" s="131"/>
      <c r="D57" s="131"/>
      <c r="E57" s="131"/>
      <c r="F57" s="131"/>
      <c r="G57" s="131"/>
      <c r="H57" s="131"/>
      <c r="I57" s="131"/>
      <c r="J57" s="132"/>
    </row>
    <row r="58" spans="1:10" ht="15">
      <c r="A58" s="133"/>
      <c r="B58" s="131"/>
      <c r="C58" s="131"/>
      <c r="D58" s="131"/>
      <c r="E58" s="131"/>
      <c r="F58" s="131"/>
      <c r="G58" s="131"/>
      <c r="H58" s="131"/>
      <c r="I58" s="131"/>
      <c r="J58" s="132"/>
    </row>
    <row r="59" spans="1:10" ht="15" customHeight="1">
      <c r="A59" s="133"/>
      <c r="B59" s="392" t="s">
        <v>130</v>
      </c>
      <c r="C59" s="392"/>
      <c r="D59" s="392"/>
      <c r="E59" s="392"/>
      <c r="F59" s="392"/>
      <c r="G59" s="392"/>
      <c r="H59" s="392"/>
      <c r="I59" s="392"/>
      <c r="J59" s="132"/>
    </row>
    <row r="60" spans="1:10" ht="59.25" customHeight="1">
      <c r="A60" s="133"/>
      <c r="B60" s="131"/>
      <c r="C60" s="393" t="s">
        <v>131</v>
      </c>
      <c r="D60" s="393"/>
      <c r="E60" s="393"/>
      <c r="F60" s="393"/>
      <c r="G60" s="393"/>
      <c r="H60" s="393"/>
      <c r="I60" s="393"/>
      <c r="J60" s="144"/>
    </row>
    <row r="61" spans="1:10" ht="15">
      <c r="A61" s="135"/>
      <c r="B61" s="138"/>
      <c r="C61" s="131"/>
      <c r="D61" s="131"/>
      <c r="E61" s="131"/>
      <c r="F61" s="445"/>
      <c r="G61" s="446"/>
      <c r="H61" s="446"/>
      <c r="I61" s="447"/>
      <c r="J61" s="137"/>
    </row>
    <row r="62" spans="1:10" ht="15">
      <c r="A62" s="135"/>
      <c r="B62" s="138"/>
      <c r="C62" s="138"/>
      <c r="D62" s="138"/>
      <c r="E62" s="138"/>
      <c r="F62" s="138"/>
      <c r="G62" s="138"/>
      <c r="H62" s="138"/>
      <c r="I62" s="138"/>
      <c r="J62" s="137"/>
    </row>
    <row r="63" spans="1:10" ht="15">
      <c r="A63" s="135"/>
      <c r="B63" s="464" t="s">
        <v>286</v>
      </c>
      <c r="C63" s="464"/>
      <c r="D63" s="464"/>
      <c r="E63" s="464"/>
      <c r="F63" s="464"/>
      <c r="G63" s="464"/>
      <c r="H63" s="464"/>
      <c r="I63" s="464"/>
      <c r="J63" s="137"/>
    </row>
    <row r="64" spans="1:10" ht="42.75" customHeight="1">
      <c r="A64" s="135"/>
      <c r="B64" s="138"/>
      <c r="C64" s="393" t="s">
        <v>298</v>
      </c>
      <c r="D64" s="393"/>
      <c r="E64" s="393"/>
      <c r="F64" s="393"/>
      <c r="G64" s="393"/>
      <c r="H64" s="393"/>
      <c r="I64" s="393"/>
      <c r="J64" s="137"/>
    </row>
    <row r="65" spans="1:10" ht="15">
      <c r="A65" s="133"/>
      <c r="B65" s="131"/>
      <c r="C65" s="131" t="s">
        <v>133</v>
      </c>
      <c r="D65" s="440"/>
      <c r="E65" s="441"/>
      <c r="F65" s="443" t="s">
        <v>134</v>
      </c>
      <c r="G65" s="444"/>
      <c r="H65" s="409"/>
      <c r="I65" s="410"/>
      <c r="J65" s="137"/>
    </row>
    <row r="66" spans="1:10" ht="15">
      <c r="A66" s="135"/>
      <c r="B66" s="138"/>
      <c r="C66" s="138"/>
      <c r="D66" s="138"/>
      <c r="E66" s="138"/>
      <c r="F66" s="138"/>
      <c r="G66" s="138"/>
      <c r="H66" s="138"/>
      <c r="I66" s="138"/>
      <c r="J66" s="137"/>
    </row>
    <row r="67" spans="1:10" ht="15" customHeight="1">
      <c r="A67" s="133"/>
      <c r="B67" s="392" t="s">
        <v>287</v>
      </c>
      <c r="C67" s="392"/>
      <c r="D67" s="392"/>
      <c r="E67" s="392"/>
      <c r="F67" s="392"/>
      <c r="G67" s="392"/>
      <c r="H67" s="392"/>
      <c r="I67" s="392"/>
      <c r="J67" s="132"/>
    </row>
    <row r="68" spans="1:10" ht="88.5" customHeight="1">
      <c r="A68" s="133"/>
      <c r="B68" s="131"/>
      <c r="C68" s="393" t="s">
        <v>132</v>
      </c>
      <c r="D68" s="393"/>
      <c r="E68" s="393"/>
      <c r="F68" s="393"/>
      <c r="G68" s="393"/>
      <c r="H68" s="393"/>
      <c r="I68" s="393"/>
      <c r="J68" s="144"/>
    </row>
    <row r="69" spans="1:10" ht="15">
      <c r="A69" s="133"/>
      <c r="B69" s="131"/>
      <c r="C69" s="131" t="s">
        <v>133</v>
      </c>
      <c r="D69" s="440"/>
      <c r="E69" s="441"/>
      <c r="F69" s="443" t="s">
        <v>134</v>
      </c>
      <c r="G69" s="444"/>
      <c r="H69" s="409"/>
      <c r="I69" s="410"/>
      <c r="J69" s="137"/>
    </row>
    <row r="70" spans="1:10" ht="15">
      <c r="A70" s="254"/>
      <c r="B70" s="253"/>
      <c r="C70" s="253"/>
      <c r="D70" s="255"/>
      <c r="E70" s="255"/>
      <c r="F70" s="256"/>
      <c r="G70" s="256"/>
      <c r="H70" s="255"/>
      <c r="I70" s="255"/>
      <c r="J70" s="257"/>
    </row>
    <row r="71" spans="1:10" ht="47.25" customHeight="1">
      <c r="A71" s="254"/>
      <c r="B71" s="442" t="s">
        <v>264</v>
      </c>
      <c r="C71" s="442"/>
      <c r="D71" s="442"/>
      <c r="E71" s="442"/>
      <c r="F71" s="442"/>
      <c r="G71" s="442"/>
      <c r="H71" s="442"/>
      <c r="I71" s="442"/>
      <c r="J71" s="257"/>
    </row>
    <row r="72" spans="1:10" ht="15">
      <c r="A72" s="254"/>
      <c r="B72" s="263"/>
      <c r="C72" s="263"/>
      <c r="D72" s="263"/>
      <c r="E72" s="263"/>
      <c r="F72" s="263"/>
      <c r="G72" s="263"/>
      <c r="H72" s="263"/>
      <c r="I72" s="263"/>
      <c r="J72" s="257"/>
    </row>
    <row r="73" spans="1:10" ht="15">
      <c r="A73" s="254"/>
      <c r="B73" s="253"/>
      <c r="C73" s="253" t="s">
        <v>246</v>
      </c>
      <c r="D73" s="435"/>
      <c r="E73" s="436"/>
      <c r="F73" s="443" t="s">
        <v>247</v>
      </c>
      <c r="G73" s="444"/>
      <c r="H73" s="435"/>
      <c r="I73" s="436"/>
      <c r="J73" s="257"/>
    </row>
    <row r="74" spans="1:10" ht="15">
      <c r="A74" s="254"/>
      <c r="B74" s="253"/>
      <c r="C74" s="253"/>
      <c r="D74" s="255"/>
      <c r="E74" s="255"/>
      <c r="F74" s="256"/>
      <c r="G74" s="256"/>
      <c r="H74" s="255"/>
      <c r="I74" s="255"/>
      <c r="J74" s="257"/>
    </row>
    <row r="75" spans="1:10" ht="48.75" customHeight="1">
      <c r="A75" s="254"/>
      <c r="B75" s="434" t="s">
        <v>248</v>
      </c>
      <c r="C75" s="434"/>
      <c r="D75" s="434"/>
      <c r="E75" s="434"/>
      <c r="F75" s="434"/>
      <c r="G75" s="434"/>
      <c r="H75" s="434"/>
      <c r="I75" s="434"/>
      <c r="J75" s="257"/>
    </row>
    <row r="76" spans="1:10" ht="15">
      <c r="A76" s="254"/>
      <c r="B76" s="258"/>
      <c r="C76" s="259"/>
      <c r="D76" s="431"/>
      <c r="E76" s="431"/>
      <c r="F76" s="258"/>
      <c r="G76" s="258"/>
      <c r="H76" s="258"/>
      <c r="I76" s="258"/>
      <c r="J76" s="257"/>
    </row>
    <row r="77" spans="1:10" ht="15">
      <c r="A77" s="254"/>
      <c r="B77" s="253"/>
      <c r="C77" s="258" t="s">
        <v>237</v>
      </c>
      <c r="D77" s="435"/>
      <c r="E77" s="436"/>
      <c r="F77" s="437" t="s">
        <v>238</v>
      </c>
      <c r="G77" s="431"/>
      <c r="H77" s="435"/>
      <c r="I77" s="436"/>
      <c r="J77" s="257"/>
    </row>
    <row r="78" spans="1:10" ht="15">
      <c r="A78" s="254"/>
      <c r="B78" s="253"/>
      <c r="C78" s="253"/>
      <c r="D78" s="260"/>
      <c r="E78" s="260"/>
      <c r="F78" s="256"/>
      <c r="G78" s="256"/>
      <c r="H78" s="260"/>
      <c r="I78" s="260"/>
      <c r="J78" s="257"/>
    </row>
    <row r="79" spans="1:10" ht="15">
      <c r="A79" s="254"/>
      <c r="B79" s="253"/>
      <c r="C79" s="438" t="s">
        <v>239</v>
      </c>
      <c r="D79" s="438"/>
      <c r="E79" s="438"/>
      <c r="F79" s="438"/>
      <c r="G79" s="438"/>
      <c r="H79" s="260"/>
      <c r="I79" s="260"/>
      <c r="J79" s="257"/>
    </row>
    <row r="80" spans="1:10" ht="15">
      <c r="A80" s="254"/>
      <c r="B80" s="253"/>
      <c r="C80" s="438"/>
      <c r="D80" s="438"/>
      <c r="E80" s="438"/>
      <c r="F80" s="438"/>
      <c r="G80" s="438"/>
      <c r="H80" s="432"/>
      <c r="I80" s="433"/>
      <c r="J80" s="257"/>
    </row>
    <row r="81" spans="1:10" ht="15">
      <c r="A81" s="254"/>
      <c r="B81" s="253"/>
      <c r="C81" s="253"/>
      <c r="D81" s="260"/>
      <c r="E81" s="260"/>
      <c r="F81" s="256"/>
      <c r="G81" s="256"/>
      <c r="H81" s="260"/>
      <c r="I81" s="260"/>
      <c r="J81" s="257"/>
    </row>
    <row r="82" spans="1:10" ht="15">
      <c r="A82" s="254"/>
      <c r="B82" s="253"/>
      <c r="C82" s="431" t="s">
        <v>240</v>
      </c>
      <c r="D82" s="431"/>
      <c r="E82" s="431"/>
      <c r="F82" s="431"/>
      <c r="G82" s="439"/>
      <c r="H82" s="432"/>
      <c r="I82" s="433"/>
      <c r="J82" s="257"/>
    </row>
    <row r="83" spans="1:10" ht="15">
      <c r="A83" s="254"/>
      <c r="B83" s="253"/>
      <c r="C83" s="253"/>
      <c r="D83" s="260"/>
      <c r="E83" s="260"/>
      <c r="F83" s="256"/>
      <c r="G83" s="256"/>
      <c r="H83" s="260"/>
      <c r="I83" s="260"/>
      <c r="J83" s="257"/>
    </row>
    <row r="84" spans="1:10" ht="15">
      <c r="A84" s="254"/>
      <c r="B84" s="253"/>
      <c r="C84" s="431" t="s">
        <v>241</v>
      </c>
      <c r="D84" s="431"/>
      <c r="E84" s="431"/>
      <c r="F84" s="431"/>
      <c r="G84" s="431"/>
      <c r="H84" s="432"/>
      <c r="I84" s="433"/>
      <c r="J84" s="257"/>
    </row>
    <row r="85" spans="1:10" ht="15">
      <c r="A85" s="254"/>
      <c r="B85" s="253"/>
      <c r="C85" s="253"/>
      <c r="D85" s="260"/>
      <c r="E85" s="260"/>
      <c r="F85" s="256"/>
      <c r="G85" s="256"/>
      <c r="H85" s="260"/>
      <c r="I85" s="260"/>
      <c r="J85" s="257"/>
    </row>
    <row r="86" spans="1:10" ht="15">
      <c r="A86" s="254"/>
      <c r="B86" s="253"/>
      <c r="C86" s="431" t="s">
        <v>242</v>
      </c>
      <c r="D86" s="431"/>
      <c r="E86" s="431"/>
      <c r="F86" s="431"/>
      <c r="G86" s="431"/>
      <c r="H86" s="432"/>
      <c r="I86" s="433"/>
      <c r="J86" s="257"/>
    </row>
    <row r="87" spans="1:10" ht="15">
      <c r="A87" s="254"/>
      <c r="B87" s="253"/>
      <c r="C87" s="253"/>
      <c r="D87" s="260"/>
      <c r="E87" s="260"/>
      <c r="F87" s="256"/>
      <c r="G87" s="256"/>
      <c r="H87" s="260"/>
      <c r="I87" s="260"/>
      <c r="J87" s="257"/>
    </row>
    <row r="88" spans="1:10" ht="15">
      <c r="A88" s="254"/>
      <c r="B88" s="452" t="s">
        <v>249</v>
      </c>
      <c r="C88" s="452"/>
      <c r="D88" s="452"/>
      <c r="E88" s="452"/>
      <c r="F88" s="452"/>
      <c r="G88" s="453"/>
      <c r="H88" s="432" t="s">
        <v>196</v>
      </c>
      <c r="I88" s="433"/>
      <c r="J88" s="257"/>
    </row>
    <row r="89" spans="1:10" ht="15" customHeight="1">
      <c r="A89" s="254"/>
      <c r="B89" s="253"/>
      <c r="C89" s="253"/>
      <c r="D89" s="255"/>
      <c r="E89" s="255"/>
      <c r="F89" s="256"/>
      <c r="G89" s="256"/>
      <c r="H89" s="260"/>
      <c r="I89" s="260"/>
      <c r="J89" s="257"/>
    </row>
    <row r="90" spans="1:10" ht="42" customHeight="1">
      <c r="A90" s="254"/>
      <c r="B90" s="434" t="s">
        <v>250</v>
      </c>
      <c r="C90" s="434"/>
      <c r="D90" s="434"/>
      <c r="E90" s="434"/>
      <c r="F90" s="434"/>
      <c r="G90" s="434"/>
      <c r="H90" s="434"/>
      <c r="I90" s="434"/>
      <c r="J90" s="257"/>
    </row>
    <row r="91" spans="1:10" ht="15">
      <c r="A91" s="254"/>
      <c r="B91" s="258"/>
      <c r="C91" s="259"/>
      <c r="D91" s="431"/>
      <c r="E91" s="431"/>
      <c r="F91" s="258"/>
      <c r="G91" s="258"/>
      <c r="H91" s="258"/>
      <c r="I91" s="258"/>
      <c r="J91" s="257"/>
    </row>
    <row r="92" spans="1:10" ht="15">
      <c r="A92" s="254"/>
      <c r="B92" s="253"/>
      <c r="C92" s="258" t="s">
        <v>237</v>
      </c>
      <c r="D92" s="435"/>
      <c r="E92" s="436"/>
      <c r="F92" s="437" t="s">
        <v>238</v>
      </c>
      <c r="G92" s="431"/>
      <c r="H92" s="435"/>
      <c r="I92" s="436"/>
      <c r="J92" s="257"/>
    </row>
    <row r="93" spans="1:10" ht="15">
      <c r="A93" s="254"/>
      <c r="B93" s="253"/>
      <c r="C93" s="253"/>
      <c r="D93" s="260"/>
      <c r="E93" s="260"/>
      <c r="F93" s="256"/>
      <c r="G93" s="256"/>
      <c r="H93" s="260"/>
      <c r="I93" s="260"/>
      <c r="J93" s="257"/>
    </row>
    <row r="94" spans="1:10" ht="15">
      <c r="A94" s="254"/>
      <c r="B94" s="253"/>
      <c r="C94" s="438" t="s">
        <v>239</v>
      </c>
      <c r="D94" s="438"/>
      <c r="E94" s="438"/>
      <c r="F94" s="438"/>
      <c r="G94" s="438"/>
      <c r="H94" s="260"/>
      <c r="I94" s="260"/>
      <c r="J94" s="257"/>
    </row>
    <row r="95" spans="1:10" ht="15">
      <c r="A95" s="254"/>
      <c r="B95" s="253"/>
      <c r="C95" s="438"/>
      <c r="D95" s="438"/>
      <c r="E95" s="438"/>
      <c r="F95" s="438"/>
      <c r="G95" s="438"/>
      <c r="H95" s="432"/>
      <c r="I95" s="433"/>
      <c r="J95" s="257"/>
    </row>
    <row r="96" spans="1:10" ht="15">
      <c r="A96" s="254"/>
      <c r="B96" s="253"/>
      <c r="C96" s="253"/>
      <c r="D96" s="260"/>
      <c r="E96" s="260"/>
      <c r="F96" s="256"/>
      <c r="G96" s="256"/>
      <c r="H96" s="260"/>
      <c r="I96" s="260"/>
      <c r="J96" s="257"/>
    </row>
    <row r="97" spans="1:10" ht="15">
      <c r="A97" s="254"/>
      <c r="B97" s="253"/>
      <c r="C97" s="431" t="s">
        <v>240</v>
      </c>
      <c r="D97" s="431"/>
      <c r="E97" s="431"/>
      <c r="F97" s="431"/>
      <c r="G97" s="439"/>
      <c r="H97" s="432"/>
      <c r="I97" s="433"/>
      <c r="J97" s="257"/>
    </row>
    <row r="98" spans="1:10" ht="15">
      <c r="A98" s="254"/>
      <c r="B98" s="253"/>
      <c r="C98" s="253"/>
      <c r="D98" s="260"/>
      <c r="E98" s="260"/>
      <c r="F98" s="256"/>
      <c r="G98" s="256"/>
      <c r="H98" s="260"/>
      <c r="I98" s="260"/>
      <c r="J98" s="257"/>
    </row>
    <row r="99" spans="1:10" ht="15">
      <c r="A99" s="254"/>
      <c r="B99" s="253"/>
      <c r="C99" s="431" t="s">
        <v>241</v>
      </c>
      <c r="D99" s="431"/>
      <c r="E99" s="431"/>
      <c r="F99" s="431"/>
      <c r="G99" s="431"/>
      <c r="H99" s="432"/>
      <c r="I99" s="433"/>
      <c r="J99" s="257"/>
    </row>
    <row r="100" spans="1:10" ht="15">
      <c r="A100" s="254"/>
      <c r="B100" s="253"/>
      <c r="C100" s="253"/>
      <c r="D100" s="260"/>
      <c r="E100" s="260"/>
      <c r="F100" s="256"/>
      <c r="G100" s="256"/>
      <c r="H100" s="260"/>
      <c r="I100" s="260"/>
      <c r="J100" s="257"/>
    </row>
    <row r="101" spans="1:10" ht="15">
      <c r="A101" s="254"/>
      <c r="B101" s="253"/>
      <c r="C101" s="431" t="s">
        <v>242</v>
      </c>
      <c r="D101" s="431"/>
      <c r="E101" s="431"/>
      <c r="F101" s="431"/>
      <c r="G101" s="431"/>
      <c r="H101" s="432"/>
      <c r="I101" s="433"/>
      <c r="J101" s="257"/>
    </row>
    <row r="102" spans="1:10" ht="15">
      <c r="A102" s="133"/>
      <c r="B102" s="131"/>
      <c r="C102" s="131"/>
      <c r="D102" s="131"/>
      <c r="E102" s="131"/>
      <c r="F102" s="131"/>
      <c r="G102" s="131"/>
      <c r="H102" s="131"/>
      <c r="I102" s="253"/>
      <c r="J102" s="132"/>
    </row>
    <row r="103" spans="1:10" ht="15" customHeight="1">
      <c r="A103" s="145"/>
      <c r="B103" s="146"/>
      <c r="C103" s="146"/>
      <c r="D103" s="146"/>
      <c r="E103" s="146"/>
      <c r="F103" s="146"/>
      <c r="G103" s="146"/>
      <c r="H103" s="146"/>
      <c r="I103" s="146"/>
      <c r="J103" s="147"/>
    </row>
    <row r="104" ht="18.75" customHeight="1"/>
    <row r="111" ht="15" customHeight="1"/>
    <row r="121" ht="30" customHeight="1"/>
    <row r="123" ht="30.75" customHeight="1"/>
    <row r="126" ht="15" customHeight="1"/>
  </sheetData>
  <sheetProtection algorithmName="SHA-512" hashValue="LG+QCIpySYnsbLrdJaZg/YyTfeTV1i3Wbu3FqU7Du+uJObw7cg6DlXmHO1q8gwU0Wz84koBePDIccVR/PWFT3A==" saltValue="KcdP106yS08BrVO3DehkjQ==" spinCount="100000" sheet="1" objects="1" scenarios="1" selectLockedCells="1"/>
  <mergeCells count="93">
    <mergeCell ref="C64:I64"/>
    <mergeCell ref="B63:I63"/>
    <mergeCell ref="D65:E65"/>
    <mergeCell ref="F65:G65"/>
    <mergeCell ref="H65:I65"/>
    <mergeCell ref="F10:I10"/>
    <mergeCell ref="D12:E12"/>
    <mergeCell ref="F12:I12"/>
    <mergeCell ref="D14:E14"/>
    <mergeCell ref="F14:I14"/>
    <mergeCell ref="B9:G9"/>
    <mergeCell ref="F56:I56"/>
    <mergeCell ref="B75:I75"/>
    <mergeCell ref="D76:E76"/>
    <mergeCell ref="H88:I88"/>
    <mergeCell ref="H82:I82"/>
    <mergeCell ref="C84:G84"/>
    <mergeCell ref="C82:G82"/>
    <mergeCell ref="H84:I84"/>
    <mergeCell ref="C86:G86"/>
    <mergeCell ref="H86:I86"/>
    <mergeCell ref="B88:G88"/>
    <mergeCell ref="C79:G80"/>
    <mergeCell ref="H80:I80"/>
    <mergeCell ref="D77:E77"/>
    <mergeCell ref="F77:G77"/>
    <mergeCell ref="H77:I77"/>
    <mergeCell ref="C34:F34"/>
    <mergeCell ref="G34:I34"/>
    <mergeCell ref="C35:F35"/>
    <mergeCell ref="B51:I51"/>
    <mergeCell ref="B47:I47"/>
    <mergeCell ref="B67:I67"/>
    <mergeCell ref="C68:I68"/>
    <mergeCell ref="D69:E69"/>
    <mergeCell ref="B71:I71"/>
    <mergeCell ref="F73:G73"/>
    <mergeCell ref="H73:I73"/>
    <mergeCell ref="D73:E73"/>
    <mergeCell ref="F69:G69"/>
    <mergeCell ref="H69:I69"/>
    <mergeCell ref="F61:I61"/>
    <mergeCell ref="C101:G101"/>
    <mergeCell ref="H101:I101"/>
    <mergeCell ref="B90:I90"/>
    <mergeCell ref="D91:E91"/>
    <mergeCell ref="D92:E92"/>
    <mergeCell ref="F92:G92"/>
    <mergeCell ref="H92:I92"/>
    <mergeCell ref="C94:G95"/>
    <mergeCell ref="H95:I95"/>
    <mergeCell ref="C97:G97"/>
    <mergeCell ref="H97:I97"/>
    <mergeCell ref="C99:G99"/>
    <mergeCell ref="H99:I99"/>
    <mergeCell ref="A1:J1"/>
    <mergeCell ref="A3:D3"/>
    <mergeCell ref="B6:I6"/>
    <mergeCell ref="D7:I7"/>
    <mergeCell ref="A2:J2"/>
    <mergeCell ref="B4:E4"/>
    <mergeCell ref="H4:I4"/>
    <mergeCell ref="C5:F5"/>
    <mergeCell ref="H16:I16"/>
    <mergeCell ref="B18:F19"/>
    <mergeCell ref="B16:F17"/>
    <mergeCell ref="H18:I18"/>
    <mergeCell ref="A25:D25"/>
    <mergeCell ref="H20:I20"/>
    <mergeCell ref="B20:F21"/>
    <mergeCell ref="B22:F23"/>
    <mergeCell ref="H22:I22"/>
    <mergeCell ref="B26:I26"/>
    <mergeCell ref="C28:I28"/>
    <mergeCell ref="C29:F29"/>
    <mergeCell ref="G29:I29"/>
    <mergeCell ref="C30:F30"/>
    <mergeCell ref="G30:I30"/>
    <mergeCell ref="C31:F31"/>
    <mergeCell ref="G31:I31"/>
    <mergeCell ref="C32:F32"/>
    <mergeCell ref="G32:I32"/>
    <mergeCell ref="C33:F33"/>
    <mergeCell ref="G33:I33"/>
    <mergeCell ref="G35:I35"/>
    <mergeCell ref="C36:F36"/>
    <mergeCell ref="G36:I36"/>
    <mergeCell ref="B59:I59"/>
    <mergeCell ref="C60:I60"/>
    <mergeCell ref="B38:I38"/>
    <mergeCell ref="A39:B45"/>
    <mergeCell ref="C39:I45"/>
    <mergeCell ref="B50:I50"/>
  </mergeCells>
  <conditionalFormatting sqref="A1">
    <cfRule type="cellIs" priority="1" dxfId="0" operator="lessThan" stopIfTrue="1">
      <formula>0</formula>
    </cfRule>
    <cfRule type="containsErrors" priority="2" dxfId="0" stopIfTrue="1">
      <formula>ISERROR(A1)</formula>
    </cfRule>
  </conditionalFormatting>
  <dataValidations count="4">
    <dataValidation type="whole" allowBlank="1" showInputMessage="1" showErrorMessage="1" errorTitle="Invalid Data" error="Please enter a number." sqref="G16:G18 G23 G20">
      <formula1>0</formula1>
      <formula2>1000000000</formula2>
    </dataValidation>
    <dataValidation type="whole" allowBlank="1" showInputMessage="1" showErrorMessage="1" errorTitle="Data Error" error="This field requires a number be entered. Please update your entry and try again." sqref="F61 H20 H23 G29:I36 D81 H18:I18 H16:H17 D73:E73 H101:I101 D78 D83 D85 H96 H89 H73:I73 D96 D93 D98 D100 H100 H98 H93:H94 H87 H85 H83 H78:H79 H81 D77:E77 H77:I77 H80:I80 H82:I82 H84:I84 H86:I86 D92:E92 H92:I92 H95:I95 H97:I97 H99:I99 D69:D70 H69:H70 D74 H74 D87 D89 D65 H65">
      <formula1>0</formula1>
      <formula2>100000000000000000</formula2>
    </dataValidation>
    <dataValidation type="list" allowBlank="1" showInputMessage="1" showErrorMessage="1" errorTitle="Data Error" error="The only values allowed in this question are those selected from the dropdown list. Please update your entry and try again." sqref="H88:I88">
      <formula1>DemographicsYesNoSelection</formula1>
    </dataValidation>
    <dataValidation type="decimal" allowBlank="1" showInputMessage="1" showErrorMessage="1" sqref="H22:I22">
      <formula1>0</formula1>
      <formula2>100000000000000000</formula2>
    </dataValidation>
  </dataValidations>
  <printOptions/>
  <pageMargins left="0.7" right="0.7" top="0.75" bottom="0.75" header="0.3" footer="0.3"/>
  <pageSetup horizontalDpi="1200" verticalDpi="1200" orientation="portrait" scale="98" r:id="rId2"/>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K1365"/>
  <sheetViews>
    <sheetView zoomScale="91" zoomScaleNormal="91" workbookViewId="0" topLeftCell="A1">
      <selection activeCell="B6" sqref="B6:R6"/>
    </sheetView>
  </sheetViews>
  <sheetFormatPr defaultColWidth="9.140625" defaultRowHeight="15"/>
  <cols>
    <col min="1" max="1" width="16.57421875" style="4" customWidth="1"/>
    <col min="2" max="2" width="4.7109375" style="4" customWidth="1"/>
    <col min="3" max="3" width="21.8515625" style="4" customWidth="1"/>
    <col min="4" max="4" width="4.7109375" style="4" customWidth="1"/>
    <col min="5" max="5" width="9.421875" style="4" customWidth="1"/>
    <col min="6" max="11" width="10.7109375" style="4" customWidth="1"/>
    <col min="12" max="12" width="15.140625" style="4" customWidth="1"/>
    <col min="13" max="13" width="16.421875" style="4" customWidth="1"/>
    <col min="14" max="15" width="10.7109375" style="4" customWidth="1"/>
    <col min="16" max="16" width="11.421875" style="4" customWidth="1"/>
    <col min="17" max="17" width="12.28125" style="4" customWidth="1"/>
    <col min="18" max="18" width="11.28125" style="4" customWidth="1"/>
    <col min="19" max="19" width="11.28125" style="182" hidden="1" customWidth="1"/>
    <col min="20" max="20" width="27.57421875" style="182" hidden="1" customWidth="1"/>
    <col min="21" max="21" width="22.57421875" style="164" hidden="1" customWidth="1"/>
    <col min="22" max="22" width="22.8515625" style="164" hidden="1" customWidth="1"/>
    <col min="23" max="23" width="24.7109375" style="4" hidden="1" customWidth="1"/>
    <col min="24" max="24" width="25.00390625" style="4" hidden="1" customWidth="1"/>
    <col min="25" max="25" width="26.28125" style="4" hidden="1" customWidth="1"/>
    <col min="26" max="45" width="9.140625" style="4" hidden="1" customWidth="1"/>
    <col min="46" max="16384" width="9.140625" style="4" customWidth="1"/>
  </cols>
  <sheetData>
    <row r="1" spans="1:30" ht="69.75" customHeight="1">
      <c r="A1" s="671" t="str">
        <f>'Budget Sheet Instructions'!B13</f>
        <v xml:space="preserve">Public Safety and Community Policing </v>
      </c>
      <c r="B1" s="672"/>
      <c r="C1" s="672"/>
      <c r="D1" s="672"/>
      <c r="E1" s="672"/>
      <c r="F1" s="672"/>
      <c r="G1" s="672"/>
      <c r="H1" s="672"/>
      <c r="I1" s="672"/>
      <c r="J1" s="672"/>
      <c r="K1" s="672"/>
      <c r="L1" s="343"/>
      <c r="M1" s="13"/>
      <c r="N1" s="13"/>
      <c r="O1" s="669" t="s">
        <v>44</v>
      </c>
      <c r="P1" s="669"/>
      <c r="Q1" s="669"/>
      <c r="R1" s="670"/>
      <c r="S1" s="176"/>
      <c r="T1" s="176"/>
      <c r="U1" s="163">
        <v>0</v>
      </c>
      <c r="V1" s="163">
        <v>0</v>
      </c>
      <c r="W1" s="5">
        <v>0</v>
      </c>
      <c r="X1" s="4">
        <v>0</v>
      </c>
      <c r="Y1" s="4">
        <v>0</v>
      </c>
      <c r="Z1" s="4">
        <v>0</v>
      </c>
      <c r="AA1" s="4">
        <v>0</v>
      </c>
      <c r="AB1" s="4">
        <v>0</v>
      </c>
      <c r="AC1" s="4">
        <v>0</v>
      </c>
      <c r="AD1" s="4">
        <v>0</v>
      </c>
    </row>
    <row r="2" spans="1:24" ht="15" customHeight="1">
      <c r="A2" s="678" t="s">
        <v>42</v>
      </c>
      <c r="B2" s="679"/>
      <c r="C2" s="161"/>
      <c r="D2" s="673"/>
      <c r="E2" s="673"/>
      <c r="F2" s="673"/>
      <c r="G2" s="673"/>
      <c r="H2" s="673"/>
      <c r="I2" s="673"/>
      <c r="J2" s="673"/>
      <c r="K2" s="673"/>
      <c r="L2" s="344"/>
      <c r="M2" s="156"/>
      <c r="N2" s="344"/>
      <c r="O2" s="156"/>
      <c r="P2" s="67" t="str">
        <f>'Budget Sheet Instructions'!J13</f>
        <v>COPS</v>
      </c>
      <c r="Q2" s="66" t="str">
        <f>'Budget Sheet Instructions'!K13</f>
        <v>16.710</v>
      </c>
      <c r="R2" s="15"/>
      <c r="S2" s="177"/>
      <c r="T2" s="177"/>
      <c r="U2" s="163" t="s">
        <v>159</v>
      </c>
      <c r="V2" s="163" t="s">
        <v>160</v>
      </c>
      <c r="W2" s="14" t="s">
        <v>171</v>
      </c>
      <c r="X2" s="4" t="s">
        <v>172</v>
      </c>
    </row>
    <row r="3" spans="1:23" ht="15" customHeight="1">
      <c r="A3" s="680"/>
      <c r="B3" s="681"/>
      <c r="C3" s="162"/>
      <c r="D3" s="674"/>
      <c r="E3" s="674"/>
      <c r="F3" s="674"/>
      <c r="G3" s="674"/>
      <c r="H3" s="674"/>
      <c r="I3" s="674"/>
      <c r="J3" s="674"/>
      <c r="K3" s="674"/>
      <c r="L3" s="345"/>
      <c r="M3" s="157"/>
      <c r="N3" s="345"/>
      <c r="O3" s="157"/>
      <c r="P3" s="157"/>
      <c r="Q3" s="157"/>
      <c r="R3" s="16"/>
      <c r="S3" s="177"/>
      <c r="T3" s="177"/>
      <c r="U3" s="165"/>
      <c r="V3" s="163"/>
      <c r="W3" s="5"/>
    </row>
    <row r="4" spans="1:23" ht="15" customHeight="1">
      <c r="A4" s="28" t="s">
        <v>78</v>
      </c>
      <c r="B4" s="159"/>
      <c r="C4" s="159"/>
      <c r="D4" s="26"/>
      <c r="E4" s="26"/>
      <c r="F4" s="26"/>
      <c r="G4" s="26"/>
      <c r="H4" s="26"/>
      <c r="I4" s="26"/>
      <c r="J4" s="26"/>
      <c r="K4" s="26"/>
      <c r="L4" s="26"/>
      <c r="M4" s="26"/>
      <c r="N4" s="26"/>
      <c r="O4" s="26"/>
      <c r="P4" s="26"/>
      <c r="Q4" s="26"/>
      <c r="R4" s="27"/>
      <c r="S4" s="177"/>
      <c r="T4" s="177"/>
      <c r="U4" s="165"/>
      <c r="V4" s="163"/>
      <c r="W4" s="14"/>
    </row>
    <row r="5" spans="1:18" s="308" customFormat="1" ht="15" customHeight="1">
      <c r="A5" s="645" t="s">
        <v>216</v>
      </c>
      <c r="B5" s="646"/>
      <c r="C5" s="646"/>
      <c r="D5" s="646"/>
      <c r="E5" s="646"/>
      <c r="F5" s="646"/>
      <c r="G5" s="646"/>
      <c r="H5" s="646"/>
      <c r="I5" s="646"/>
      <c r="J5" s="646"/>
      <c r="K5" s="646"/>
      <c r="L5" s="646"/>
      <c r="M5" s="646"/>
      <c r="N5" s="646"/>
      <c r="O5" s="646"/>
      <c r="P5" s="646"/>
      <c r="Q5" s="646"/>
      <c r="R5" s="647"/>
    </row>
    <row r="6" spans="1:18" s="127" customFormat="1" ht="15" customHeight="1">
      <c r="A6" s="307" t="s">
        <v>299</v>
      </c>
      <c r="B6" s="648"/>
      <c r="C6" s="649"/>
      <c r="D6" s="649"/>
      <c r="E6" s="649"/>
      <c r="F6" s="649"/>
      <c r="G6" s="649"/>
      <c r="H6" s="649"/>
      <c r="I6" s="649"/>
      <c r="J6" s="649"/>
      <c r="K6" s="649"/>
      <c r="L6" s="649"/>
      <c r="M6" s="649"/>
      <c r="N6" s="649"/>
      <c r="O6" s="649"/>
      <c r="P6" s="649"/>
      <c r="Q6" s="649"/>
      <c r="R6" s="650"/>
    </row>
    <row r="7" spans="1:18" s="127" customFormat="1" ht="15">
      <c r="A7" s="307" t="s">
        <v>291</v>
      </c>
      <c r="B7" s="685"/>
      <c r="C7" s="686"/>
      <c r="D7" s="686"/>
      <c r="E7" s="687"/>
      <c r="F7" s="300" t="s">
        <v>217</v>
      </c>
      <c r="G7" s="355"/>
      <c r="H7" s="651"/>
      <c r="I7" s="652"/>
      <c r="J7" s="652"/>
      <c r="K7" s="652"/>
      <c r="L7" s="652"/>
      <c r="M7" s="653"/>
      <c r="N7" s="348"/>
      <c r="O7" s="301" t="s">
        <v>218</v>
      </c>
      <c r="P7" s="651"/>
      <c r="Q7" s="652"/>
      <c r="R7" s="653"/>
    </row>
    <row r="8" spans="1:18" s="127" customFormat="1" ht="15" customHeight="1">
      <c r="A8" s="307" t="s">
        <v>219</v>
      </c>
      <c r="B8" s="682"/>
      <c r="C8" s="683"/>
      <c r="D8" s="683"/>
      <c r="E8" s="684"/>
      <c r="F8" s="306" t="s">
        <v>290</v>
      </c>
      <c r="G8" s="306"/>
      <c r="H8" s="648"/>
      <c r="I8" s="649"/>
      <c r="J8" s="649"/>
      <c r="K8" s="649"/>
      <c r="L8" s="649"/>
      <c r="M8" s="650"/>
      <c r="N8" s="346"/>
      <c r="O8" s="306" t="s">
        <v>289</v>
      </c>
      <c r="P8" s="651"/>
      <c r="Q8" s="652"/>
      <c r="R8" s="653"/>
    </row>
    <row r="9" spans="1:23" ht="15.75" thickBot="1">
      <c r="A9" s="20" t="s">
        <v>32</v>
      </c>
      <c r="B9" s="21"/>
      <c r="C9" s="21"/>
      <c r="D9" s="21"/>
      <c r="E9" s="21"/>
      <c r="F9" s="21"/>
      <c r="G9" s="354"/>
      <c r="H9" s="21"/>
      <c r="I9" s="354"/>
      <c r="J9" s="21"/>
      <c r="K9" s="21"/>
      <c r="L9" s="354"/>
      <c r="M9" s="21"/>
      <c r="N9" s="354"/>
      <c r="O9" s="21"/>
      <c r="P9" s="21"/>
      <c r="Q9" s="21"/>
      <c r="R9" s="22"/>
      <c r="S9" s="178"/>
      <c r="T9" s="178"/>
      <c r="U9" s="165"/>
      <c r="V9" s="163"/>
      <c r="W9" s="5"/>
    </row>
    <row r="10" spans="1:23" ht="25.5" customHeight="1" thickBot="1" thickTop="1">
      <c r="A10" s="675"/>
      <c r="B10" s="676"/>
      <c r="C10" s="676"/>
      <c r="D10" s="676"/>
      <c r="E10" s="676"/>
      <c r="F10" s="676"/>
      <c r="G10" s="676"/>
      <c r="H10" s="676"/>
      <c r="I10" s="676"/>
      <c r="J10" s="676"/>
      <c r="K10" s="676"/>
      <c r="L10" s="676"/>
      <c r="M10" s="676"/>
      <c r="N10" s="676"/>
      <c r="O10" s="676"/>
      <c r="P10" s="676"/>
      <c r="Q10" s="676"/>
      <c r="R10" s="677"/>
      <c r="S10" s="176"/>
      <c r="T10" s="176"/>
      <c r="U10" s="165"/>
      <c r="V10" s="163"/>
      <c r="W10" s="14"/>
    </row>
    <row r="11" spans="1:23" ht="16.5" hidden="1" thickBot="1" thickTop="1">
      <c r="A11" s="293" t="s">
        <v>32</v>
      </c>
      <c r="B11" s="294"/>
      <c r="C11" s="294"/>
      <c r="D11" s="294"/>
      <c r="E11" s="294"/>
      <c r="F11" s="294"/>
      <c r="G11" s="354"/>
      <c r="H11" s="294"/>
      <c r="I11" s="354"/>
      <c r="J11" s="294"/>
      <c r="K11" s="294"/>
      <c r="L11" s="354"/>
      <c r="M11" s="294"/>
      <c r="N11" s="354"/>
      <c r="O11" s="294"/>
      <c r="P11" s="294"/>
      <c r="Q11" s="294"/>
      <c r="R11" s="22"/>
      <c r="S11" s="178"/>
      <c r="T11" s="178"/>
      <c r="U11" s="165"/>
      <c r="V11" s="163"/>
      <c r="W11" s="14"/>
    </row>
    <row r="12" spans="1:29" ht="15.75" customHeight="1" hidden="1" thickTop="1">
      <c r="A12" s="666" t="s">
        <v>157</v>
      </c>
      <c r="B12" s="667"/>
      <c r="C12" s="667"/>
      <c r="D12" s="668"/>
      <c r="E12" s="666" t="s">
        <v>3</v>
      </c>
      <c r="F12" s="667"/>
      <c r="G12" s="667"/>
      <c r="H12" s="667"/>
      <c r="I12" s="667"/>
      <c r="J12" s="667"/>
      <c r="K12" s="667"/>
      <c r="L12" s="667"/>
      <c r="M12" s="667"/>
      <c r="N12" s="667"/>
      <c r="O12" s="667"/>
      <c r="P12" s="667"/>
      <c r="Q12" s="667"/>
      <c r="R12" s="668"/>
      <c r="S12" s="688"/>
      <c r="T12" s="179"/>
      <c r="U12" s="165"/>
      <c r="V12" s="163"/>
      <c r="W12" s="171"/>
      <c r="AC12" s="551"/>
    </row>
    <row r="13" spans="1:37" ht="28.5" customHeight="1" hidden="1">
      <c r="A13" s="656"/>
      <c r="B13" s="657"/>
      <c r="C13" s="657"/>
      <c r="D13" s="658"/>
      <c r="E13" s="520" t="s">
        <v>75</v>
      </c>
      <c r="F13" s="521"/>
      <c r="G13" s="521"/>
      <c r="H13" s="521"/>
      <c r="I13" s="521"/>
      <c r="J13" s="521"/>
      <c r="K13" s="521"/>
      <c r="L13" s="521"/>
      <c r="M13" s="521"/>
      <c r="N13" s="521"/>
      <c r="O13" s="521"/>
      <c r="P13" s="521"/>
      <c r="Q13" s="521"/>
      <c r="R13" s="522"/>
      <c r="S13" s="688"/>
      <c r="T13" s="180"/>
      <c r="U13" s="165"/>
      <c r="V13" s="163"/>
      <c r="W13" s="171"/>
      <c r="AC13" s="551"/>
      <c r="AE13" s="4">
        <f>A13</f>
        <v>0</v>
      </c>
      <c r="AF13" s="232">
        <f>P16</f>
        <v>0</v>
      </c>
      <c r="AG13" s="232">
        <f>Q16</f>
        <v>0</v>
      </c>
      <c r="AH13" s="232">
        <f>R16</f>
        <v>0</v>
      </c>
      <c r="AI13" s="232">
        <f>P32</f>
        <v>0</v>
      </c>
      <c r="AJ13" s="232">
        <f>Q32</f>
        <v>0</v>
      </c>
      <c r="AK13" s="232">
        <f>R32</f>
        <v>0</v>
      </c>
    </row>
    <row r="14" spans="1:29" ht="15" customHeight="1" hidden="1">
      <c r="A14" s="662" t="s">
        <v>11</v>
      </c>
      <c r="B14" s="663"/>
      <c r="C14" s="662" t="s">
        <v>255</v>
      </c>
      <c r="D14" s="663"/>
      <c r="E14" s="660" t="s">
        <v>111</v>
      </c>
      <c r="F14" s="553" t="s">
        <v>73</v>
      </c>
      <c r="G14" s="659"/>
      <c r="H14" s="659"/>
      <c r="I14" s="659"/>
      <c r="J14" s="554"/>
      <c r="K14" s="590" t="s">
        <v>22</v>
      </c>
      <c r="L14" s="592"/>
      <c r="M14" s="590" t="s">
        <v>112</v>
      </c>
      <c r="N14" s="592"/>
      <c r="O14" s="495" t="s">
        <v>79</v>
      </c>
      <c r="P14" s="495" t="s">
        <v>76</v>
      </c>
      <c r="Q14" s="506" t="s">
        <v>74</v>
      </c>
      <c r="R14" s="495" t="s">
        <v>52</v>
      </c>
      <c r="S14" s="688"/>
      <c r="T14" s="181"/>
      <c r="U14" s="165"/>
      <c r="V14" s="163"/>
      <c r="W14" s="171"/>
      <c r="AC14" s="551"/>
    </row>
    <row r="15" spans="1:29" ht="37.5" customHeight="1" hidden="1">
      <c r="A15" s="696" t="s">
        <v>269</v>
      </c>
      <c r="B15" s="697"/>
      <c r="C15" s="698" t="s">
        <v>270</v>
      </c>
      <c r="D15" s="699"/>
      <c r="E15" s="661"/>
      <c r="F15" s="151" t="s">
        <v>154</v>
      </c>
      <c r="G15" s="151" t="s">
        <v>155</v>
      </c>
      <c r="H15" s="349" t="s">
        <v>156</v>
      </c>
      <c r="I15" s="349" t="s">
        <v>310</v>
      </c>
      <c r="J15" s="151" t="s">
        <v>311</v>
      </c>
      <c r="K15" s="593"/>
      <c r="L15" s="595"/>
      <c r="M15" s="593"/>
      <c r="N15" s="595"/>
      <c r="O15" s="496"/>
      <c r="P15" s="496"/>
      <c r="Q15" s="507"/>
      <c r="R15" s="496"/>
      <c r="S15" s="688"/>
      <c r="T15" s="181"/>
      <c r="U15" s="165"/>
      <c r="V15" s="163"/>
      <c r="W15" s="171"/>
      <c r="AC15" s="551"/>
    </row>
    <row r="16" spans="1:29" ht="66" customHeight="1" hidden="1">
      <c r="A16" s="465"/>
      <c r="B16" s="467"/>
      <c r="C16" s="465"/>
      <c r="D16" s="467"/>
      <c r="E16" s="168">
        <v>0</v>
      </c>
      <c r="F16" s="150">
        <v>0</v>
      </c>
      <c r="G16" s="150">
        <v>0</v>
      </c>
      <c r="H16" s="360">
        <v>0</v>
      </c>
      <c r="I16" s="150">
        <v>0</v>
      </c>
      <c r="J16" s="150">
        <v>0</v>
      </c>
      <c r="K16" s="664">
        <f>SUM(F16:J16)</f>
        <v>0</v>
      </c>
      <c r="L16" s="665"/>
      <c r="M16" s="654">
        <f>5</f>
        <v>5</v>
      </c>
      <c r="N16" s="655"/>
      <c r="O16" s="109">
        <f>100%</f>
        <v>1</v>
      </c>
      <c r="P16" s="47">
        <f>(E16*K16)</f>
        <v>0</v>
      </c>
      <c r="Q16" s="271">
        <v>0</v>
      </c>
      <c r="R16" s="47">
        <f aca="true" t="shared" si="0" ref="R16">IF(P16-Q16&lt;0,0,P16-Q16)</f>
        <v>0</v>
      </c>
      <c r="S16" s="688"/>
      <c r="T16" s="233"/>
      <c r="U16" s="163">
        <f>P16</f>
        <v>0</v>
      </c>
      <c r="V16" s="163"/>
      <c r="W16" s="231">
        <f>Q16</f>
        <v>0</v>
      </c>
      <c r="AC16" s="551"/>
    </row>
    <row r="17" spans="1:29" ht="15.75" customHeight="1" hidden="1" thickBot="1">
      <c r="A17" s="20" t="s">
        <v>165</v>
      </c>
      <c r="B17" s="21"/>
      <c r="C17" s="21"/>
      <c r="D17" s="21"/>
      <c r="E17" s="692" t="s">
        <v>197</v>
      </c>
      <c r="F17" s="692"/>
      <c r="G17" s="692"/>
      <c r="H17" s="692"/>
      <c r="I17" s="347"/>
      <c r="J17" s="244" t="s">
        <v>266</v>
      </c>
      <c r="K17" s="21"/>
      <c r="L17" s="354"/>
      <c r="M17" s="692" t="s">
        <v>198</v>
      </c>
      <c r="N17" s="692"/>
      <c r="O17" s="692"/>
      <c r="P17" s="692"/>
      <c r="Q17" s="244" t="s">
        <v>266</v>
      </c>
      <c r="R17" s="22"/>
      <c r="S17" s="688"/>
      <c r="T17" s="183"/>
      <c r="W17" s="171"/>
      <c r="Z17" s="4" t="s">
        <v>195</v>
      </c>
      <c r="AC17" s="551"/>
    </row>
    <row r="18" spans="1:29" ht="15.75" customHeight="1" hidden="1" thickTop="1">
      <c r="A18" s="666" t="s">
        <v>12</v>
      </c>
      <c r="B18" s="667"/>
      <c r="C18" s="667"/>
      <c r="D18" s="667"/>
      <c r="E18" s="668"/>
      <c r="F18" s="689" t="s">
        <v>3</v>
      </c>
      <c r="G18" s="690"/>
      <c r="H18" s="690"/>
      <c r="I18" s="690"/>
      <c r="J18" s="690"/>
      <c r="K18" s="690"/>
      <c r="L18" s="690"/>
      <c r="M18" s="690"/>
      <c r="N18" s="690"/>
      <c r="O18" s="690"/>
      <c r="P18" s="690"/>
      <c r="Q18" s="690"/>
      <c r="R18" s="691"/>
      <c r="S18" s="688"/>
      <c r="T18" s="183"/>
      <c r="W18" s="171"/>
      <c r="Z18" s="4" t="s">
        <v>196</v>
      </c>
      <c r="AC18" s="551"/>
    </row>
    <row r="19" spans="1:29" ht="28.5" customHeight="1" hidden="1">
      <c r="A19" s="520" t="s">
        <v>23</v>
      </c>
      <c r="B19" s="521"/>
      <c r="C19" s="521"/>
      <c r="D19" s="521"/>
      <c r="E19" s="522"/>
      <c r="F19" s="520" t="s">
        <v>85</v>
      </c>
      <c r="G19" s="521"/>
      <c r="H19" s="521"/>
      <c r="I19" s="521"/>
      <c r="J19" s="521"/>
      <c r="K19" s="521"/>
      <c r="L19" s="521"/>
      <c r="M19" s="521"/>
      <c r="N19" s="521"/>
      <c r="O19" s="521"/>
      <c r="P19" s="521"/>
      <c r="Q19" s="521"/>
      <c r="R19" s="522"/>
      <c r="S19" s="688"/>
      <c r="T19" s="183"/>
      <c r="W19" s="171"/>
      <c r="AC19" s="551"/>
    </row>
    <row r="20" spans="1:29" ht="15" customHeight="1" hidden="1">
      <c r="A20" s="590"/>
      <c r="B20" s="591"/>
      <c r="C20" s="591"/>
      <c r="D20" s="591"/>
      <c r="E20" s="592"/>
      <c r="F20" s="553" t="s">
        <v>96</v>
      </c>
      <c r="G20" s="659"/>
      <c r="H20" s="659"/>
      <c r="I20" s="659"/>
      <c r="J20" s="554"/>
      <c r="K20" s="553" t="s">
        <v>73</v>
      </c>
      <c r="L20" s="659"/>
      <c r="M20" s="659"/>
      <c r="N20" s="659"/>
      <c r="O20" s="554"/>
      <c r="P20" s="506" t="s">
        <v>190</v>
      </c>
      <c r="Q20" s="506" t="s">
        <v>74</v>
      </c>
      <c r="R20" s="495" t="s">
        <v>52</v>
      </c>
      <c r="S20" s="688"/>
      <c r="T20" s="183"/>
      <c r="W20" s="171"/>
      <c r="AC20" s="551"/>
    </row>
    <row r="21" spans="1:29" ht="20.25" customHeight="1" hidden="1">
      <c r="A21" s="593"/>
      <c r="B21" s="594"/>
      <c r="C21" s="594"/>
      <c r="D21" s="594"/>
      <c r="E21" s="595"/>
      <c r="F21" s="151" t="s">
        <v>154</v>
      </c>
      <c r="G21" s="151" t="s">
        <v>155</v>
      </c>
      <c r="H21" s="349" t="s">
        <v>156</v>
      </c>
      <c r="I21" s="349" t="s">
        <v>310</v>
      </c>
      <c r="J21" s="151" t="s">
        <v>311</v>
      </c>
      <c r="K21" s="151" t="s">
        <v>154</v>
      </c>
      <c r="L21" s="151" t="s">
        <v>155</v>
      </c>
      <c r="M21" s="349" t="s">
        <v>156</v>
      </c>
      <c r="N21" s="349" t="s">
        <v>310</v>
      </c>
      <c r="O21" s="151" t="s">
        <v>311</v>
      </c>
      <c r="P21" s="507"/>
      <c r="Q21" s="507"/>
      <c r="R21" s="496"/>
      <c r="S21" s="688"/>
      <c r="T21" s="183"/>
      <c r="W21" s="171"/>
      <c r="AC21" s="551"/>
    </row>
    <row r="22" spans="1:29" ht="30" customHeight="1" hidden="1">
      <c r="A22" s="625" t="s">
        <v>145</v>
      </c>
      <c r="B22" s="626"/>
      <c r="C22" s="626"/>
      <c r="D22" s="626"/>
      <c r="E22" s="186"/>
      <c r="F22" s="167">
        <f>(F16*K22)</f>
        <v>0</v>
      </c>
      <c r="G22" s="167">
        <f>(G16*L22)</f>
        <v>0</v>
      </c>
      <c r="H22" s="167">
        <f>(H16*M22)</f>
        <v>0</v>
      </c>
      <c r="I22" s="167">
        <f>(I16*N22)</f>
        <v>0</v>
      </c>
      <c r="J22" s="167">
        <f>(J16*O22)</f>
        <v>0</v>
      </c>
      <c r="K22" s="166">
        <v>0</v>
      </c>
      <c r="L22" s="166">
        <v>0</v>
      </c>
      <c r="M22" s="351">
        <v>0</v>
      </c>
      <c r="N22" s="351">
        <v>0</v>
      </c>
      <c r="O22" s="166">
        <v>0</v>
      </c>
      <c r="P22" s="47">
        <f>SUM(F22:J22)</f>
        <v>0</v>
      </c>
      <c r="Q22" s="271">
        <v>0</v>
      </c>
      <c r="R22" s="47">
        <f aca="true" t="shared" si="1" ref="R22:R31">IF(P22-Q22&lt;0,0,P22-Q22)</f>
        <v>0</v>
      </c>
      <c r="S22" s="688"/>
      <c r="T22" s="183"/>
      <c r="W22" s="171"/>
      <c r="AC22" s="551"/>
    </row>
    <row r="23" spans="1:29" ht="30" customHeight="1" hidden="1">
      <c r="A23" s="625" t="s">
        <v>146</v>
      </c>
      <c r="B23" s="626"/>
      <c r="C23" s="626"/>
      <c r="D23" s="626"/>
      <c r="E23" s="186"/>
      <c r="F23" s="167">
        <f>(F16*K23)</f>
        <v>0</v>
      </c>
      <c r="G23" s="167">
        <f>(G16*L23)</f>
        <v>0</v>
      </c>
      <c r="H23" s="167">
        <f>(H16*M23)</f>
        <v>0</v>
      </c>
      <c r="I23" s="167">
        <f>(I16*N23)</f>
        <v>0</v>
      </c>
      <c r="J23" s="167">
        <f>(J16*O23)</f>
        <v>0</v>
      </c>
      <c r="K23" s="166">
        <v>0</v>
      </c>
      <c r="L23" s="166">
        <v>0</v>
      </c>
      <c r="M23" s="351">
        <v>0</v>
      </c>
      <c r="N23" s="351">
        <v>0</v>
      </c>
      <c r="O23" s="166">
        <v>0</v>
      </c>
      <c r="P23" s="47">
        <f aca="true" t="shared" si="2" ref="P23:P31">SUM(F23:J23)</f>
        <v>0</v>
      </c>
      <c r="Q23" s="271">
        <v>0</v>
      </c>
      <c r="R23" s="47">
        <f t="shared" si="1"/>
        <v>0</v>
      </c>
      <c r="S23" s="688"/>
      <c r="T23" s="183"/>
      <c r="W23" s="171"/>
      <c r="AC23" s="551"/>
    </row>
    <row r="24" spans="1:29" ht="30" customHeight="1" hidden="1">
      <c r="A24" s="625" t="s">
        <v>147</v>
      </c>
      <c r="B24" s="626"/>
      <c r="C24" s="626"/>
      <c r="D24" s="626"/>
      <c r="E24" s="186"/>
      <c r="F24" s="167">
        <f>(F16*K24)</f>
        <v>0</v>
      </c>
      <c r="G24" s="167">
        <f>(G16*L24)</f>
        <v>0</v>
      </c>
      <c r="H24" s="167">
        <f>(H16*M24)</f>
        <v>0</v>
      </c>
      <c r="I24" s="167">
        <f>(I16*N24)</f>
        <v>0</v>
      </c>
      <c r="J24" s="167">
        <f>(J16*O24)</f>
        <v>0</v>
      </c>
      <c r="K24" s="166">
        <v>0</v>
      </c>
      <c r="L24" s="166">
        <v>0</v>
      </c>
      <c r="M24" s="351">
        <v>0</v>
      </c>
      <c r="N24" s="351">
        <v>0</v>
      </c>
      <c r="O24" s="166">
        <v>0</v>
      </c>
      <c r="P24" s="47">
        <f t="shared" si="2"/>
        <v>0</v>
      </c>
      <c r="Q24" s="271">
        <v>0</v>
      </c>
      <c r="R24" s="47">
        <f t="shared" si="1"/>
        <v>0</v>
      </c>
      <c r="S24" s="688"/>
      <c r="T24" s="183"/>
      <c r="W24" s="171"/>
      <c r="AC24" s="551"/>
    </row>
    <row r="25" spans="1:29" ht="30" customHeight="1" hidden="1">
      <c r="A25" s="625" t="s">
        <v>148</v>
      </c>
      <c r="B25" s="626"/>
      <c r="C25" s="626"/>
      <c r="D25" s="626"/>
      <c r="E25" s="186"/>
      <c r="F25" s="167">
        <f>(F16*K25)</f>
        <v>0</v>
      </c>
      <c r="G25" s="167">
        <f>(G16*L25)</f>
        <v>0</v>
      </c>
      <c r="H25" s="167">
        <f>(H16*M25)</f>
        <v>0</v>
      </c>
      <c r="I25" s="167">
        <f>(I16*N25)</f>
        <v>0</v>
      </c>
      <c r="J25" s="167">
        <f>(J16*O25)</f>
        <v>0</v>
      </c>
      <c r="K25" s="166">
        <v>0</v>
      </c>
      <c r="L25" s="166">
        <v>0</v>
      </c>
      <c r="M25" s="351">
        <v>0</v>
      </c>
      <c r="N25" s="351">
        <v>0</v>
      </c>
      <c r="O25" s="166">
        <v>0</v>
      </c>
      <c r="P25" s="47">
        <f t="shared" si="2"/>
        <v>0</v>
      </c>
      <c r="Q25" s="271">
        <v>0</v>
      </c>
      <c r="R25" s="47">
        <f t="shared" si="1"/>
        <v>0</v>
      </c>
      <c r="S25" s="688"/>
      <c r="T25" s="183"/>
      <c r="W25" s="171"/>
      <c r="AC25" s="551"/>
    </row>
    <row r="26" spans="1:29" ht="30" customHeight="1" hidden="1">
      <c r="A26" s="625" t="s">
        <v>149</v>
      </c>
      <c r="B26" s="626"/>
      <c r="C26" s="626"/>
      <c r="D26" s="626"/>
      <c r="E26" s="186"/>
      <c r="F26" s="167">
        <f>(F16*K26)</f>
        <v>0</v>
      </c>
      <c r="G26" s="167">
        <f>(G16*L26)</f>
        <v>0</v>
      </c>
      <c r="H26" s="167">
        <f>(H16*M26)</f>
        <v>0</v>
      </c>
      <c r="I26" s="167">
        <f>(I16*N26)</f>
        <v>0</v>
      </c>
      <c r="J26" s="167">
        <f>(J16*O26)</f>
        <v>0</v>
      </c>
      <c r="K26" s="166">
        <v>0</v>
      </c>
      <c r="L26" s="166">
        <v>0</v>
      </c>
      <c r="M26" s="351">
        <v>0</v>
      </c>
      <c r="N26" s="351">
        <v>0</v>
      </c>
      <c r="O26" s="166">
        <v>0</v>
      </c>
      <c r="P26" s="47">
        <f t="shared" si="2"/>
        <v>0</v>
      </c>
      <c r="Q26" s="271">
        <v>0</v>
      </c>
      <c r="R26" s="47">
        <f t="shared" si="1"/>
        <v>0</v>
      </c>
      <c r="S26" s="688"/>
      <c r="T26" s="183"/>
      <c r="W26" s="171"/>
      <c r="AC26" s="551"/>
    </row>
    <row r="27" spans="1:29" ht="30" customHeight="1" hidden="1">
      <c r="A27" s="625" t="s">
        <v>150</v>
      </c>
      <c r="B27" s="626"/>
      <c r="C27" s="626"/>
      <c r="D27" s="626"/>
      <c r="E27" s="186"/>
      <c r="F27" s="167">
        <f>(F16*K27)</f>
        <v>0</v>
      </c>
      <c r="G27" s="167">
        <f>(G16*L27)</f>
        <v>0</v>
      </c>
      <c r="H27" s="167">
        <f>(H16*M27)</f>
        <v>0</v>
      </c>
      <c r="I27" s="167">
        <f>(I16*N27)</f>
        <v>0</v>
      </c>
      <c r="J27" s="167">
        <f>(J16*O27)</f>
        <v>0</v>
      </c>
      <c r="K27" s="166">
        <v>0</v>
      </c>
      <c r="L27" s="166">
        <v>0</v>
      </c>
      <c r="M27" s="351">
        <v>0</v>
      </c>
      <c r="N27" s="351">
        <v>0</v>
      </c>
      <c r="O27" s="166">
        <v>0</v>
      </c>
      <c r="P27" s="47">
        <f t="shared" si="2"/>
        <v>0</v>
      </c>
      <c r="Q27" s="271">
        <v>0</v>
      </c>
      <c r="R27" s="47">
        <f t="shared" si="1"/>
        <v>0</v>
      </c>
      <c r="S27" s="688"/>
      <c r="T27" s="183"/>
      <c r="W27" s="171"/>
      <c r="AC27" s="551"/>
    </row>
    <row r="28" spans="1:29" ht="30" customHeight="1" hidden="1">
      <c r="A28" s="625" t="s">
        <v>151</v>
      </c>
      <c r="B28" s="626"/>
      <c r="C28" s="626"/>
      <c r="D28" s="626"/>
      <c r="E28" s="186"/>
      <c r="F28" s="167">
        <f>(F16*K28)</f>
        <v>0</v>
      </c>
      <c r="G28" s="167">
        <f>(G16*L28)</f>
        <v>0</v>
      </c>
      <c r="H28" s="167">
        <f>(H16*M28)</f>
        <v>0</v>
      </c>
      <c r="I28" s="167">
        <f>(I16*N28)</f>
        <v>0</v>
      </c>
      <c r="J28" s="167">
        <f>(J16*O28)</f>
        <v>0</v>
      </c>
      <c r="K28" s="166">
        <v>0</v>
      </c>
      <c r="L28" s="166">
        <v>0</v>
      </c>
      <c r="M28" s="351">
        <v>0</v>
      </c>
      <c r="N28" s="351">
        <v>0</v>
      </c>
      <c r="O28" s="166">
        <v>0</v>
      </c>
      <c r="P28" s="47">
        <f t="shared" si="2"/>
        <v>0</v>
      </c>
      <c r="Q28" s="271">
        <v>0</v>
      </c>
      <c r="R28" s="47">
        <f t="shared" si="1"/>
        <v>0</v>
      </c>
      <c r="S28" s="688"/>
      <c r="T28" s="183"/>
      <c r="W28" s="171"/>
      <c r="AC28" s="551"/>
    </row>
    <row r="29" spans="1:29" ht="30" customHeight="1" hidden="1">
      <c r="A29" s="625" t="s">
        <v>144</v>
      </c>
      <c r="B29" s="626"/>
      <c r="C29" s="626"/>
      <c r="D29" s="626"/>
      <c r="E29" s="186"/>
      <c r="F29" s="167">
        <f>(F16*K29)</f>
        <v>0</v>
      </c>
      <c r="G29" s="167">
        <f>(G16*L29)</f>
        <v>0</v>
      </c>
      <c r="H29" s="167">
        <f>(H16*M29)</f>
        <v>0</v>
      </c>
      <c r="I29" s="167">
        <f>(I16*N29)</f>
        <v>0</v>
      </c>
      <c r="J29" s="167">
        <f>(J16*O29)</f>
        <v>0</v>
      </c>
      <c r="K29" s="166">
        <v>0</v>
      </c>
      <c r="L29" s="166">
        <v>0</v>
      </c>
      <c r="M29" s="351">
        <v>0</v>
      </c>
      <c r="N29" s="351">
        <v>0</v>
      </c>
      <c r="O29" s="166">
        <v>0</v>
      </c>
      <c r="P29" s="47">
        <f t="shared" si="2"/>
        <v>0</v>
      </c>
      <c r="Q29" s="271">
        <v>0</v>
      </c>
      <c r="R29" s="47">
        <f t="shared" si="1"/>
        <v>0</v>
      </c>
      <c r="S29" s="688"/>
      <c r="T29" s="183"/>
      <c r="W29" s="171"/>
      <c r="AC29" s="551"/>
    </row>
    <row r="30" spans="1:29" ht="30" customHeight="1" hidden="1">
      <c r="A30" s="625" t="s">
        <v>152</v>
      </c>
      <c r="B30" s="626"/>
      <c r="C30" s="626"/>
      <c r="D30" s="626"/>
      <c r="E30" s="186"/>
      <c r="F30" s="167">
        <f>(F16*K30)</f>
        <v>0</v>
      </c>
      <c r="G30" s="167">
        <f>(G16*L30)</f>
        <v>0</v>
      </c>
      <c r="H30" s="167">
        <f>(H16*M30)</f>
        <v>0</v>
      </c>
      <c r="I30" s="167">
        <f>(I16*N30)</f>
        <v>0</v>
      </c>
      <c r="J30" s="167">
        <f>(J16*O30)</f>
        <v>0</v>
      </c>
      <c r="K30" s="166">
        <v>0</v>
      </c>
      <c r="L30" s="166">
        <v>0</v>
      </c>
      <c r="M30" s="351">
        <v>0</v>
      </c>
      <c r="N30" s="351">
        <v>0</v>
      </c>
      <c r="O30" s="166">
        <v>0</v>
      </c>
      <c r="P30" s="47">
        <f t="shared" si="2"/>
        <v>0</v>
      </c>
      <c r="Q30" s="271">
        <v>0</v>
      </c>
      <c r="R30" s="47">
        <f t="shared" si="1"/>
        <v>0</v>
      </c>
      <c r="S30" s="688"/>
      <c r="T30" s="183"/>
      <c r="W30" s="171"/>
      <c r="AC30" s="551"/>
    </row>
    <row r="31" spans="1:29" ht="30" customHeight="1" hidden="1">
      <c r="A31" s="625" t="s">
        <v>153</v>
      </c>
      <c r="B31" s="626"/>
      <c r="C31" s="626"/>
      <c r="D31" s="626"/>
      <c r="E31" s="186"/>
      <c r="F31" s="167">
        <f>(F16*K31)</f>
        <v>0</v>
      </c>
      <c r="G31" s="167">
        <f>(G16*L31)</f>
        <v>0</v>
      </c>
      <c r="H31" s="167">
        <f>(H16*M31)</f>
        <v>0</v>
      </c>
      <c r="I31" s="167">
        <f>(I16*N31)</f>
        <v>0</v>
      </c>
      <c r="J31" s="167">
        <f>(J16*O31)</f>
        <v>0</v>
      </c>
      <c r="K31" s="166">
        <v>0</v>
      </c>
      <c r="L31" s="166">
        <v>0</v>
      </c>
      <c r="M31" s="351">
        <v>0</v>
      </c>
      <c r="N31" s="351">
        <v>0</v>
      </c>
      <c r="O31" s="166">
        <v>0</v>
      </c>
      <c r="P31" s="47">
        <f t="shared" si="2"/>
        <v>0</v>
      </c>
      <c r="Q31" s="271">
        <v>0</v>
      </c>
      <c r="R31" s="47">
        <f t="shared" si="1"/>
        <v>0</v>
      </c>
      <c r="S31" s="688"/>
      <c r="T31" s="183"/>
      <c r="W31" s="171"/>
      <c r="AC31" s="551"/>
    </row>
    <row r="32" spans="1:29" ht="15" customHeight="1" hidden="1">
      <c r="A32" s="643" t="s">
        <v>192</v>
      </c>
      <c r="B32" s="644"/>
      <c r="C32" s="242">
        <f>E16</f>
        <v>0</v>
      </c>
      <c r="D32" s="241"/>
      <c r="E32" s="469" t="s">
        <v>191</v>
      </c>
      <c r="F32" s="469"/>
      <c r="G32" s="469"/>
      <c r="H32" s="469"/>
      <c r="I32" s="469"/>
      <c r="J32" s="469"/>
      <c r="K32" s="469"/>
      <c r="L32" s="469"/>
      <c r="M32" s="469"/>
      <c r="N32" s="469"/>
      <c r="O32" s="470"/>
      <c r="P32" s="47">
        <f>SUM(P22:P31)*C32</f>
        <v>0</v>
      </c>
      <c r="Q32" s="47">
        <f>SUM(Q22:Q31)*C32</f>
        <v>0</v>
      </c>
      <c r="R32" s="47">
        <f>SUM(P32-Q32)</f>
        <v>0</v>
      </c>
      <c r="S32" s="688"/>
      <c r="T32" s="183"/>
      <c r="V32" s="164">
        <f>P32</f>
        <v>0</v>
      </c>
      <c r="W32" s="171"/>
      <c r="X32" s="232">
        <f>Q32</f>
        <v>0</v>
      </c>
      <c r="AC32" s="551"/>
    </row>
    <row r="33" spans="1:29" ht="15" hidden="1">
      <c r="A33" s="623" t="s">
        <v>271</v>
      </c>
      <c r="B33" s="624"/>
      <c r="C33" s="624"/>
      <c r="D33" s="152"/>
      <c r="E33" s="152"/>
      <c r="F33" s="152"/>
      <c r="G33" s="341"/>
      <c r="H33" s="152"/>
      <c r="I33" s="341"/>
      <c r="J33" s="152"/>
      <c r="K33" s="152"/>
      <c r="L33" s="341"/>
      <c r="M33" s="152"/>
      <c r="N33" s="341"/>
      <c r="O33" s="152"/>
      <c r="P33" s="55"/>
      <c r="Q33" s="55"/>
      <c r="R33" s="56"/>
      <c r="S33" s="688"/>
      <c r="T33" s="183"/>
      <c r="W33" s="171"/>
      <c r="AC33" s="551"/>
    </row>
    <row r="34" spans="1:29" ht="200.1" customHeight="1" hidden="1" thickBot="1">
      <c r="A34" s="693"/>
      <c r="B34" s="694"/>
      <c r="C34" s="694"/>
      <c r="D34" s="694"/>
      <c r="E34" s="694"/>
      <c r="F34" s="694"/>
      <c r="G34" s="694"/>
      <c r="H34" s="694"/>
      <c r="I34" s="694"/>
      <c r="J34" s="694"/>
      <c r="K34" s="694"/>
      <c r="L34" s="694"/>
      <c r="M34" s="694"/>
      <c r="N34" s="694"/>
      <c r="O34" s="694"/>
      <c r="P34" s="694"/>
      <c r="Q34" s="694"/>
      <c r="R34" s="695"/>
      <c r="S34" s="688"/>
      <c r="T34" s="183"/>
      <c r="W34" s="171"/>
      <c r="AC34" s="551"/>
    </row>
    <row r="35" spans="1:23" ht="19.5" customHeight="1" hidden="1" thickTop="1">
      <c r="A35" s="172"/>
      <c r="B35" s="173"/>
      <c r="C35" s="173"/>
      <c r="D35" s="173"/>
      <c r="E35" s="173"/>
      <c r="F35" s="173"/>
      <c r="G35" s="335"/>
      <c r="H35" s="173"/>
      <c r="I35" s="335"/>
      <c r="J35" s="173"/>
      <c r="K35" s="173"/>
      <c r="L35" s="335"/>
      <c r="M35" s="173"/>
      <c r="N35" s="335"/>
      <c r="O35" s="173"/>
      <c r="P35" s="173"/>
      <c r="Q35" s="173"/>
      <c r="R35" s="174"/>
      <c r="S35" s="184"/>
      <c r="T35" s="183"/>
      <c r="W35" s="175"/>
    </row>
    <row r="36" spans="1:23" ht="18.75" customHeight="1" hidden="1">
      <c r="A36" s="185"/>
      <c r="B36" s="173"/>
      <c r="C36" s="173"/>
      <c r="D36" s="173"/>
      <c r="E36" s="173"/>
      <c r="F36" s="173"/>
      <c r="G36" s="335"/>
      <c r="H36" s="173"/>
      <c r="I36" s="335"/>
      <c r="J36" s="173"/>
      <c r="K36" s="173"/>
      <c r="L36" s="335"/>
      <c r="M36" s="173"/>
      <c r="N36" s="335"/>
      <c r="O36" s="173"/>
      <c r="P36" s="173"/>
      <c r="Q36" s="173"/>
      <c r="R36" s="174"/>
      <c r="S36" s="184"/>
      <c r="T36" s="183"/>
      <c r="W36" s="175"/>
    </row>
    <row r="37" spans="1:23" ht="34.5" customHeight="1" thickTop="1">
      <c r="A37" s="637"/>
      <c r="B37" s="638"/>
      <c r="C37" s="638"/>
      <c r="D37" s="638"/>
      <c r="E37" s="638"/>
      <c r="F37" s="638"/>
      <c r="G37" s="638"/>
      <c r="H37" s="638"/>
      <c r="I37" s="638"/>
      <c r="J37" s="638"/>
      <c r="K37" s="638"/>
      <c r="L37" s="638"/>
      <c r="M37" s="638"/>
      <c r="N37" s="638"/>
      <c r="O37" s="639"/>
      <c r="P37" s="169" t="s">
        <v>76</v>
      </c>
      <c r="Q37" s="170" t="s">
        <v>74</v>
      </c>
      <c r="R37" s="169" t="s">
        <v>20</v>
      </c>
      <c r="W37" s="171"/>
    </row>
    <row r="38" spans="1:23" ht="34.5" customHeight="1">
      <c r="A38" s="627" t="s">
        <v>260</v>
      </c>
      <c r="B38" s="628"/>
      <c r="C38" s="628"/>
      <c r="D38" s="628"/>
      <c r="E38" s="628"/>
      <c r="F38" s="628"/>
      <c r="G38" s="628"/>
      <c r="H38" s="628"/>
      <c r="I38" s="628"/>
      <c r="J38" s="628"/>
      <c r="K38" s="628"/>
      <c r="L38" s="628"/>
      <c r="M38" s="628"/>
      <c r="N38" s="628"/>
      <c r="O38" s="629"/>
      <c r="P38" s="291">
        <f>SUMIF(AE1:AE504,"Sworn Officer",AF1:AF504)</f>
        <v>0</v>
      </c>
      <c r="Q38" s="292">
        <f>SUMIF(AE1:AE504,"Sworn Officer",AG1:AG504)</f>
        <v>0</v>
      </c>
      <c r="R38" s="291">
        <f>SUMIF(AE1:AE504,"Sworn Officer",AH1:AH504)</f>
        <v>0</v>
      </c>
      <c r="W38" s="171"/>
    </row>
    <row r="39" spans="1:23" ht="34.5" customHeight="1">
      <c r="A39" s="627" t="s">
        <v>262</v>
      </c>
      <c r="B39" s="628"/>
      <c r="C39" s="628"/>
      <c r="D39" s="628"/>
      <c r="E39" s="628"/>
      <c r="F39" s="628"/>
      <c r="G39" s="628"/>
      <c r="H39" s="628"/>
      <c r="I39" s="628"/>
      <c r="J39" s="628"/>
      <c r="K39" s="628"/>
      <c r="L39" s="628"/>
      <c r="M39" s="628"/>
      <c r="N39" s="628"/>
      <c r="O39" s="629"/>
      <c r="P39" s="290">
        <f>SUMIF(AE1:AE504,"Sworn Officer",AI1:AI504)</f>
        <v>0</v>
      </c>
      <c r="Q39" s="290">
        <f>SUMIF(AE1:AE504,"Sworn Officer",AJ1:AJ504)</f>
        <v>0</v>
      </c>
      <c r="R39" s="290">
        <f>SUMIF(AE1:AE504,"Sworn Officer",AK1:AK504)</f>
        <v>0</v>
      </c>
      <c r="W39" s="171"/>
    </row>
    <row r="40" spans="1:23" ht="34.5" customHeight="1">
      <c r="A40" s="627" t="s">
        <v>272</v>
      </c>
      <c r="B40" s="628"/>
      <c r="C40" s="628"/>
      <c r="D40" s="628"/>
      <c r="E40" s="628"/>
      <c r="F40" s="628"/>
      <c r="G40" s="628"/>
      <c r="H40" s="628"/>
      <c r="I40" s="628"/>
      <c r="J40" s="628"/>
      <c r="K40" s="628"/>
      <c r="L40" s="628"/>
      <c r="M40" s="628"/>
      <c r="N40" s="628"/>
      <c r="O40" s="629"/>
      <c r="P40" s="169">
        <f>SUM(P38+P39)</f>
        <v>0</v>
      </c>
      <c r="Q40" s="169">
        <f>SUM(Q38+Q39)</f>
        <v>0</v>
      </c>
      <c r="R40" s="169">
        <f>SUM(R38+R39)</f>
        <v>0</v>
      </c>
      <c r="W40" s="171"/>
    </row>
    <row r="41" spans="1:23" ht="34.5" customHeight="1">
      <c r="A41" s="627" t="s">
        <v>261</v>
      </c>
      <c r="B41" s="628"/>
      <c r="C41" s="628"/>
      <c r="D41" s="628"/>
      <c r="E41" s="628"/>
      <c r="F41" s="628"/>
      <c r="G41" s="628"/>
      <c r="H41" s="628"/>
      <c r="I41" s="628"/>
      <c r="J41" s="628"/>
      <c r="K41" s="628"/>
      <c r="L41" s="628"/>
      <c r="M41" s="628"/>
      <c r="N41" s="628"/>
      <c r="O41" s="629"/>
      <c r="P41" s="291">
        <f>SUMIF(AE1:AE504,"Civilian Position",AF1:AF504)</f>
        <v>0</v>
      </c>
      <c r="Q41" s="292">
        <f>SUMIF(AE1:AE504,"Civilian Position",AG1:AG504)</f>
        <v>0</v>
      </c>
      <c r="R41" s="291">
        <f>SUMIF(AE1:AE504,"Civilian Position",AH1:AH504)</f>
        <v>0</v>
      </c>
      <c r="W41" s="171"/>
    </row>
    <row r="42" spans="1:23" ht="34.5" customHeight="1">
      <c r="A42" s="627" t="s">
        <v>263</v>
      </c>
      <c r="B42" s="628"/>
      <c r="C42" s="628"/>
      <c r="D42" s="628"/>
      <c r="E42" s="628"/>
      <c r="F42" s="628"/>
      <c r="G42" s="628"/>
      <c r="H42" s="628"/>
      <c r="I42" s="628"/>
      <c r="J42" s="628"/>
      <c r="K42" s="628"/>
      <c r="L42" s="628"/>
      <c r="M42" s="628"/>
      <c r="N42" s="628"/>
      <c r="O42" s="629"/>
      <c r="P42" s="290">
        <f>SUMIF(AE1:AE504,"Civilian Position",AI1:AI504)</f>
        <v>0</v>
      </c>
      <c r="Q42" s="290">
        <f>SUMIF(AE1:AE504,"Civilian Position",AJ1:AJ504)</f>
        <v>0</v>
      </c>
      <c r="R42" s="290">
        <f>SUMIF(AE1:AE504,"Civilian Position",AK1:AK504)</f>
        <v>0</v>
      </c>
      <c r="W42" s="171"/>
    </row>
    <row r="43" spans="1:23" ht="44.25" customHeight="1">
      <c r="A43" s="627" t="s">
        <v>273</v>
      </c>
      <c r="B43" s="628"/>
      <c r="C43" s="628"/>
      <c r="D43" s="628"/>
      <c r="E43" s="628"/>
      <c r="F43" s="628"/>
      <c r="G43" s="628"/>
      <c r="H43" s="628"/>
      <c r="I43" s="628"/>
      <c r="J43" s="628"/>
      <c r="K43" s="628"/>
      <c r="L43" s="628"/>
      <c r="M43" s="628"/>
      <c r="N43" s="628"/>
      <c r="O43" s="629"/>
      <c r="P43" s="169">
        <f>SUM(P41+P42)</f>
        <v>0</v>
      </c>
      <c r="Q43" s="169">
        <f>SUM(Q41+Q42)</f>
        <v>0</v>
      </c>
      <c r="R43" s="169">
        <f>SUM(R41+R42)</f>
        <v>0</v>
      </c>
      <c r="W43" s="171"/>
    </row>
    <row r="44" spans="1:23" ht="37.5" customHeight="1">
      <c r="A44" s="627" t="s">
        <v>274</v>
      </c>
      <c r="B44" s="628"/>
      <c r="C44" s="628"/>
      <c r="D44" s="628"/>
      <c r="E44" s="628"/>
      <c r="F44" s="628"/>
      <c r="G44" s="628"/>
      <c r="H44" s="628"/>
      <c r="I44" s="628"/>
      <c r="J44" s="628"/>
      <c r="K44" s="628"/>
      <c r="L44" s="628"/>
      <c r="M44" s="628"/>
      <c r="N44" s="628"/>
      <c r="O44" s="629"/>
      <c r="P44" s="169">
        <f>SUM(SalaryTotal+FringeTotal)</f>
        <v>0</v>
      </c>
      <c r="Q44" s="169">
        <f>SUM(LocalSalaryTotal+LocalFringeTotal)</f>
        <v>0</v>
      </c>
      <c r="R44" s="169">
        <f>SUM(R40+R43)</f>
        <v>0</v>
      </c>
      <c r="W44" s="171"/>
    </row>
    <row r="45" spans="1:23" ht="15" hidden="1">
      <c r="A45" s="640"/>
      <c r="B45" s="641"/>
      <c r="C45" s="641"/>
      <c r="D45" s="641"/>
      <c r="E45" s="641"/>
      <c r="F45" s="641"/>
      <c r="G45" s="641"/>
      <c r="H45" s="641"/>
      <c r="I45" s="641"/>
      <c r="J45" s="641"/>
      <c r="K45" s="641"/>
      <c r="L45" s="641"/>
      <c r="M45" s="641"/>
      <c r="N45" s="641"/>
      <c r="O45" s="641"/>
      <c r="P45" s="641"/>
      <c r="Q45" s="641"/>
      <c r="R45" s="642"/>
      <c r="W45" s="171"/>
    </row>
    <row r="46" spans="1:18" ht="15.75" thickBot="1">
      <c r="A46" s="20" t="s">
        <v>34</v>
      </c>
      <c r="B46" s="21"/>
      <c r="C46" s="276"/>
      <c r="D46" s="276"/>
      <c r="E46" s="276"/>
      <c r="F46" s="276"/>
      <c r="G46" s="342"/>
      <c r="H46" s="21"/>
      <c r="I46" s="354"/>
      <c r="J46" s="21"/>
      <c r="K46" s="21"/>
      <c r="L46" s="354"/>
      <c r="M46" s="21"/>
      <c r="N46" s="354"/>
      <c r="O46" s="21"/>
      <c r="P46" s="21"/>
      <c r="Q46" s="21"/>
      <c r="R46" s="22"/>
    </row>
    <row r="47" spans="1:18" ht="15.75" thickTop="1">
      <c r="A47" s="630" t="s">
        <v>173</v>
      </c>
      <c r="B47" s="631"/>
      <c r="C47" s="277" t="s">
        <v>14</v>
      </c>
      <c r="D47" s="486" t="s">
        <v>256</v>
      </c>
      <c r="E47" s="487"/>
      <c r="F47" s="487"/>
      <c r="G47" s="488"/>
      <c r="H47" s="631" t="s">
        <v>15</v>
      </c>
      <c r="I47" s="631"/>
      <c r="J47" s="632"/>
      <c r="K47" s="630" t="s">
        <v>3</v>
      </c>
      <c r="L47" s="631"/>
      <c r="M47" s="631"/>
      <c r="N47" s="631"/>
      <c r="O47" s="631"/>
      <c r="P47" s="631"/>
      <c r="Q47" s="631"/>
      <c r="R47" s="632"/>
    </row>
    <row r="48" spans="1:18" ht="38.25" customHeight="1">
      <c r="A48" s="520" t="s">
        <v>24</v>
      </c>
      <c r="B48" s="521"/>
      <c r="C48" s="275" t="s">
        <v>174</v>
      </c>
      <c r="D48" s="489"/>
      <c r="E48" s="490"/>
      <c r="F48" s="490"/>
      <c r="G48" s="491"/>
      <c r="H48" s="520" t="s">
        <v>158</v>
      </c>
      <c r="I48" s="521"/>
      <c r="J48" s="522"/>
      <c r="K48" s="520" t="s">
        <v>28</v>
      </c>
      <c r="L48" s="521"/>
      <c r="M48" s="521"/>
      <c r="N48" s="521"/>
      <c r="O48" s="521"/>
      <c r="P48" s="521"/>
      <c r="Q48" s="521"/>
      <c r="R48" s="522"/>
    </row>
    <row r="49" spans="1:18" ht="15" customHeight="1">
      <c r="A49" s="480"/>
      <c r="B49" s="481"/>
      <c r="C49" s="482"/>
      <c r="D49" s="480"/>
      <c r="E49" s="481"/>
      <c r="F49" s="481"/>
      <c r="G49" s="482"/>
      <c r="H49" s="497" t="s">
        <v>15</v>
      </c>
      <c r="I49" s="498"/>
      <c r="J49" s="499"/>
      <c r="K49" s="590" t="s">
        <v>267</v>
      </c>
      <c r="L49" s="592"/>
      <c r="M49" s="633" t="s">
        <v>268</v>
      </c>
      <c r="N49" s="634"/>
      <c r="O49" s="495" t="s">
        <v>27</v>
      </c>
      <c r="P49" s="495" t="s">
        <v>76</v>
      </c>
      <c r="Q49" s="506" t="s">
        <v>74</v>
      </c>
      <c r="R49" s="495" t="s">
        <v>52</v>
      </c>
    </row>
    <row r="50" spans="1:22" s="19" customFormat="1" ht="33.75" customHeight="1">
      <c r="A50" s="483"/>
      <c r="B50" s="484"/>
      <c r="C50" s="485"/>
      <c r="D50" s="483"/>
      <c r="E50" s="484"/>
      <c r="F50" s="484"/>
      <c r="G50" s="485"/>
      <c r="H50" s="500" t="s">
        <v>15</v>
      </c>
      <c r="I50" s="501"/>
      <c r="J50" s="502"/>
      <c r="K50" s="593"/>
      <c r="L50" s="595"/>
      <c r="M50" s="635"/>
      <c r="N50" s="636"/>
      <c r="O50" s="496"/>
      <c r="P50" s="496"/>
      <c r="Q50" s="507"/>
      <c r="R50" s="496"/>
      <c r="S50" s="182"/>
      <c r="T50" s="182"/>
      <c r="U50" s="164"/>
      <c r="V50" s="164"/>
    </row>
    <row r="51" spans="1:22" s="19" customFormat="1" ht="20.1" customHeight="1" hidden="1">
      <c r="A51" s="609"/>
      <c r="B51" s="610"/>
      <c r="C51" s="620"/>
      <c r="D51" s="609"/>
      <c r="E51" s="615"/>
      <c r="F51" s="615"/>
      <c r="G51" s="610"/>
      <c r="H51" s="608" t="s">
        <v>161</v>
      </c>
      <c r="I51" s="608"/>
      <c r="J51" s="608"/>
      <c r="K51" s="570"/>
      <c r="L51" s="572"/>
      <c r="M51" s="618"/>
      <c r="N51" s="619"/>
      <c r="O51" s="511"/>
      <c r="P51" s="471">
        <f>SUM(K51:K54)*O51</f>
        <v>0</v>
      </c>
      <c r="Q51" s="700">
        <v>0</v>
      </c>
      <c r="R51" s="471">
        <f>IF(P51-Q51&lt;0,0,P51-Q51)</f>
        <v>0</v>
      </c>
      <c r="S51" s="182"/>
      <c r="T51" s="182"/>
      <c r="U51" s="164"/>
      <c r="V51" s="164"/>
    </row>
    <row r="52" spans="1:22" s="19" customFormat="1" ht="20.1" customHeight="1" hidden="1">
      <c r="A52" s="611"/>
      <c r="B52" s="612"/>
      <c r="C52" s="621"/>
      <c r="D52" s="611"/>
      <c r="E52" s="616"/>
      <c r="F52" s="616"/>
      <c r="G52" s="612"/>
      <c r="H52" s="608" t="s">
        <v>162</v>
      </c>
      <c r="I52" s="608"/>
      <c r="J52" s="608"/>
      <c r="K52" s="570"/>
      <c r="L52" s="572"/>
      <c r="M52" s="618"/>
      <c r="N52" s="619"/>
      <c r="O52" s="511"/>
      <c r="P52" s="471"/>
      <c r="Q52" s="700"/>
      <c r="R52" s="471"/>
      <c r="S52" s="182"/>
      <c r="T52" s="182"/>
      <c r="U52" s="164"/>
      <c r="V52" s="164"/>
    </row>
    <row r="53" spans="1:22" s="19" customFormat="1" ht="20.1" customHeight="1" hidden="1">
      <c r="A53" s="611"/>
      <c r="B53" s="612"/>
      <c r="C53" s="621"/>
      <c r="D53" s="611"/>
      <c r="E53" s="616"/>
      <c r="F53" s="616"/>
      <c r="G53" s="612"/>
      <c r="H53" s="608" t="s">
        <v>163</v>
      </c>
      <c r="I53" s="608"/>
      <c r="J53" s="608"/>
      <c r="K53" s="570"/>
      <c r="L53" s="572"/>
      <c r="M53" s="618"/>
      <c r="N53" s="619"/>
      <c r="O53" s="511"/>
      <c r="P53" s="471"/>
      <c r="Q53" s="700"/>
      <c r="R53" s="471"/>
      <c r="S53" s="182"/>
      <c r="T53" s="182"/>
      <c r="U53" s="164"/>
      <c r="V53" s="164"/>
    </row>
    <row r="54" spans="1:22" s="19" customFormat="1" ht="20.1" customHeight="1" hidden="1">
      <c r="A54" s="613"/>
      <c r="B54" s="614"/>
      <c r="C54" s="622"/>
      <c r="D54" s="613"/>
      <c r="E54" s="617"/>
      <c r="F54" s="617"/>
      <c r="G54" s="614"/>
      <c r="H54" s="608" t="s">
        <v>164</v>
      </c>
      <c r="I54" s="608"/>
      <c r="J54" s="608"/>
      <c r="K54" s="570"/>
      <c r="L54" s="572"/>
      <c r="M54" s="618"/>
      <c r="N54" s="619"/>
      <c r="O54" s="511"/>
      <c r="P54" s="471"/>
      <c r="Q54" s="700"/>
      <c r="R54" s="471"/>
      <c r="S54" s="182"/>
      <c r="T54" s="182"/>
      <c r="U54" s="164"/>
      <c r="V54" s="164"/>
    </row>
    <row r="55" spans="1:22" s="19" customFormat="1" ht="20.1" customHeight="1" hidden="1">
      <c r="A55" s="187"/>
      <c r="B55" s="187"/>
      <c r="C55" s="187"/>
      <c r="D55" s="225"/>
      <c r="E55" s="225"/>
      <c r="F55" s="225"/>
      <c r="G55" s="225"/>
      <c r="H55" s="194"/>
      <c r="I55" s="194"/>
      <c r="J55" s="194"/>
      <c r="K55" s="195"/>
      <c r="L55" s="195"/>
      <c r="M55" s="196"/>
      <c r="N55" s="196"/>
      <c r="O55" s="197"/>
      <c r="P55" s="198"/>
      <c r="Q55" s="198"/>
      <c r="R55" s="199"/>
      <c r="S55" s="182"/>
      <c r="T55" s="182"/>
      <c r="U55" s="164"/>
      <c r="V55" s="164"/>
    </row>
    <row r="56" spans="1:22" s="19" customFormat="1" ht="20.1" customHeight="1" hidden="1">
      <c r="A56" s="188"/>
      <c r="B56" s="188"/>
      <c r="C56" s="188"/>
      <c r="D56" s="188"/>
      <c r="E56" s="188"/>
      <c r="F56" s="188"/>
      <c r="G56" s="188"/>
      <c r="H56" s="189"/>
      <c r="I56" s="189"/>
      <c r="J56" s="189"/>
      <c r="K56" s="190"/>
      <c r="L56" s="190"/>
      <c r="M56" s="191"/>
      <c r="N56" s="191"/>
      <c r="O56" s="192"/>
      <c r="P56" s="193"/>
      <c r="Q56" s="193"/>
      <c r="R56" s="200"/>
      <c r="S56" s="182"/>
      <c r="T56" s="182"/>
      <c r="U56" s="164"/>
      <c r="V56" s="164"/>
    </row>
    <row r="57" spans="1:22" s="19" customFormat="1" ht="45" customHeight="1" hidden="1">
      <c r="A57" s="84"/>
      <c r="B57" s="84"/>
      <c r="C57" s="84"/>
      <c r="D57" s="153"/>
      <c r="E57" s="153"/>
      <c r="F57" s="605"/>
      <c r="G57" s="606"/>
      <c r="H57" s="606"/>
      <c r="I57" s="606"/>
      <c r="J57" s="607"/>
      <c r="K57" s="155"/>
      <c r="L57" s="353"/>
      <c r="M57" s="158"/>
      <c r="N57" s="352"/>
      <c r="O57" s="87"/>
      <c r="P57" s="47">
        <v>0</v>
      </c>
      <c r="Q57" s="264">
        <v>0</v>
      </c>
      <c r="R57" s="47">
        <v>0</v>
      </c>
      <c r="S57" s="182"/>
      <c r="T57" s="182"/>
      <c r="U57" s="164"/>
      <c r="V57" s="164"/>
    </row>
    <row r="58" spans="1:18" ht="15">
      <c r="A58" s="468" t="s">
        <v>20</v>
      </c>
      <c r="B58" s="469"/>
      <c r="C58" s="469"/>
      <c r="D58" s="469"/>
      <c r="E58" s="469"/>
      <c r="F58" s="469"/>
      <c r="G58" s="469"/>
      <c r="H58" s="469"/>
      <c r="I58" s="469"/>
      <c r="J58" s="469"/>
      <c r="K58" s="469"/>
      <c r="L58" s="469"/>
      <c r="M58" s="469"/>
      <c r="N58" s="469"/>
      <c r="O58" s="470"/>
      <c r="P58" s="47">
        <f>SUM(P51:P57)</f>
        <v>0</v>
      </c>
      <c r="Q58" s="47">
        <f>SUM(Q51:Q57)</f>
        <v>0</v>
      </c>
      <c r="R58" s="47">
        <f>SUM(P58-Q58)</f>
        <v>0</v>
      </c>
    </row>
    <row r="59" spans="1:18" ht="22.5" customHeight="1">
      <c r="A59" s="160" t="s">
        <v>212</v>
      </c>
      <c r="B59" s="160"/>
      <c r="C59" s="160"/>
      <c r="D59" s="245"/>
      <c r="E59" s="245"/>
      <c r="F59" s="245"/>
      <c r="G59" s="341"/>
      <c r="H59" s="245"/>
      <c r="I59" s="341"/>
      <c r="J59" s="245"/>
      <c r="K59" s="245"/>
      <c r="L59" s="341"/>
      <c r="M59" s="245"/>
      <c r="N59" s="341"/>
      <c r="O59" s="245"/>
      <c r="P59" s="55"/>
      <c r="Q59" s="55"/>
      <c r="R59" s="56"/>
    </row>
    <row r="60" spans="1:18" ht="200.1" customHeight="1">
      <c r="A60" s="581"/>
      <c r="B60" s="582"/>
      <c r="C60" s="582"/>
      <c r="D60" s="582"/>
      <c r="E60" s="582"/>
      <c r="F60" s="582"/>
      <c r="G60" s="582"/>
      <c r="H60" s="582"/>
      <c r="I60" s="582"/>
      <c r="J60" s="582"/>
      <c r="K60" s="582"/>
      <c r="L60" s="582"/>
      <c r="M60" s="582"/>
      <c r="N60" s="582"/>
      <c r="O60" s="582"/>
      <c r="P60" s="582"/>
      <c r="Q60" s="582"/>
      <c r="R60" s="583"/>
    </row>
    <row r="61" spans="1:18" ht="15" hidden="1">
      <c r="A61" s="526"/>
      <c r="B61" s="527"/>
      <c r="C61" s="527"/>
      <c r="D61" s="527"/>
      <c r="E61" s="527"/>
      <c r="F61" s="527"/>
      <c r="G61" s="527"/>
      <c r="H61" s="527"/>
      <c r="I61" s="527"/>
      <c r="J61" s="527"/>
      <c r="K61" s="527"/>
      <c r="L61" s="527"/>
      <c r="M61" s="527"/>
      <c r="N61" s="527"/>
      <c r="O61" s="527"/>
      <c r="P61" s="527"/>
      <c r="Q61" s="527"/>
      <c r="R61" s="528"/>
    </row>
    <row r="62" spans="1:20" ht="15">
      <c r="A62" s="279" t="s">
        <v>35</v>
      </c>
      <c r="B62" s="280"/>
      <c r="C62" s="280"/>
      <c r="D62" s="280"/>
      <c r="E62" s="280"/>
      <c r="F62" s="280"/>
      <c r="G62" s="280"/>
      <c r="H62" s="280"/>
      <c r="I62" s="280"/>
      <c r="J62" s="280"/>
      <c r="K62" s="280"/>
      <c r="L62" s="280"/>
      <c r="M62" s="280"/>
      <c r="N62" s="280"/>
      <c r="O62" s="280"/>
      <c r="P62" s="280"/>
      <c r="Q62" s="280"/>
      <c r="R62" s="281"/>
      <c r="T62" s="238"/>
    </row>
    <row r="63" spans="1:18" ht="15">
      <c r="A63" s="575" t="s">
        <v>18</v>
      </c>
      <c r="B63" s="577"/>
      <c r="C63" s="486" t="s">
        <v>256</v>
      </c>
      <c r="D63" s="487"/>
      <c r="E63" s="487"/>
      <c r="F63" s="487"/>
      <c r="G63" s="487"/>
      <c r="H63" s="487"/>
      <c r="I63" s="488"/>
      <c r="J63" s="523" t="s">
        <v>3</v>
      </c>
      <c r="K63" s="524"/>
      <c r="L63" s="524"/>
      <c r="M63" s="524"/>
      <c r="N63" s="524"/>
      <c r="O63" s="524"/>
      <c r="P63" s="524"/>
      <c r="Q63" s="524"/>
      <c r="R63" s="525"/>
    </row>
    <row r="64" spans="1:18" ht="41.25" customHeight="1">
      <c r="A64" s="520" t="s">
        <v>29</v>
      </c>
      <c r="B64" s="522"/>
      <c r="C64" s="489"/>
      <c r="D64" s="490"/>
      <c r="E64" s="490"/>
      <c r="F64" s="490"/>
      <c r="G64" s="490"/>
      <c r="H64" s="490"/>
      <c r="I64" s="491"/>
      <c r="J64" s="520" t="s">
        <v>30</v>
      </c>
      <c r="K64" s="521"/>
      <c r="L64" s="521"/>
      <c r="M64" s="521"/>
      <c r="N64" s="521"/>
      <c r="O64" s="521"/>
      <c r="P64" s="521"/>
      <c r="Q64" s="521"/>
      <c r="R64" s="522"/>
    </row>
    <row r="65" spans="1:18" ht="15" customHeight="1">
      <c r="A65" s="596"/>
      <c r="B65" s="597"/>
      <c r="C65" s="597"/>
      <c r="D65" s="597"/>
      <c r="E65" s="597"/>
      <c r="F65" s="597"/>
      <c r="G65" s="597"/>
      <c r="H65" s="597"/>
      <c r="I65" s="598"/>
      <c r="J65" s="596" t="s">
        <v>31</v>
      </c>
      <c r="K65" s="597"/>
      <c r="L65" s="598"/>
      <c r="M65" s="590" t="s">
        <v>26</v>
      </c>
      <c r="N65" s="591"/>
      <c r="O65" s="592"/>
      <c r="P65" s="495" t="s">
        <v>76</v>
      </c>
      <c r="Q65" s="506" t="s">
        <v>74</v>
      </c>
      <c r="R65" s="495" t="s">
        <v>52</v>
      </c>
    </row>
    <row r="66" spans="1:18" ht="15">
      <c r="A66" s="599"/>
      <c r="B66" s="600"/>
      <c r="C66" s="600"/>
      <c r="D66" s="600"/>
      <c r="E66" s="600"/>
      <c r="F66" s="600"/>
      <c r="G66" s="600"/>
      <c r="H66" s="600"/>
      <c r="I66" s="601"/>
      <c r="J66" s="599"/>
      <c r="K66" s="600"/>
      <c r="L66" s="601"/>
      <c r="M66" s="593"/>
      <c r="N66" s="594"/>
      <c r="O66" s="595"/>
      <c r="P66" s="496"/>
      <c r="Q66" s="507"/>
      <c r="R66" s="496"/>
    </row>
    <row r="67" spans="1:18" ht="45.75" customHeight="1" hidden="1">
      <c r="A67" s="465"/>
      <c r="B67" s="467"/>
      <c r="C67" s="465"/>
      <c r="D67" s="466"/>
      <c r="E67" s="466"/>
      <c r="F67" s="466"/>
      <c r="G67" s="466"/>
      <c r="H67" s="466"/>
      <c r="I67" s="466"/>
      <c r="J67" s="562"/>
      <c r="K67" s="580"/>
      <c r="L67" s="563"/>
      <c r="M67" s="559"/>
      <c r="N67" s="579"/>
      <c r="O67" s="560"/>
      <c r="P67" s="47">
        <f>CEILING(J67*M67,1)</f>
        <v>0</v>
      </c>
      <c r="Q67" s="264">
        <v>0</v>
      </c>
      <c r="R67" s="47">
        <f>IF(P67-Q67&lt;0,0,P67-Q67)</f>
        <v>0</v>
      </c>
    </row>
    <row r="68" spans="1:22" ht="15" hidden="1">
      <c r="A68" s="205"/>
      <c r="B68" s="205"/>
      <c r="C68" s="205"/>
      <c r="D68" s="205"/>
      <c r="E68" s="205"/>
      <c r="F68" s="206"/>
      <c r="G68" s="206"/>
      <c r="H68" s="206"/>
      <c r="I68" s="206"/>
      <c r="J68" s="206"/>
      <c r="K68" s="207"/>
      <c r="L68" s="207"/>
      <c r="M68" s="207"/>
      <c r="N68" s="207"/>
      <c r="O68" s="207"/>
      <c r="P68" s="202"/>
      <c r="Q68" s="202"/>
      <c r="R68" s="211"/>
      <c r="S68" s="164"/>
      <c r="T68" s="4"/>
      <c r="U68" s="4"/>
      <c r="V68" s="4"/>
    </row>
    <row r="69" spans="1:22" ht="15" hidden="1">
      <c r="A69" s="208"/>
      <c r="B69" s="208"/>
      <c r="C69" s="208"/>
      <c r="D69" s="208"/>
      <c r="E69" s="208"/>
      <c r="F69" s="209"/>
      <c r="G69" s="209"/>
      <c r="H69" s="209"/>
      <c r="I69" s="209"/>
      <c r="J69" s="209"/>
      <c r="K69" s="210"/>
      <c r="L69" s="210"/>
      <c r="M69" s="210"/>
      <c r="N69" s="210"/>
      <c r="O69" s="210"/>
      <c r="P69" s="182"/>
      <c r="Q69" s="182"/>
      <c r="R69" s="211"/>
      <c r="S69" s="164"/>
      <c r="T69" s="4"/>
      <c r="U69" s="4"/>
      <c r="V69" s="4"/>
    </row>
    <row r="70" spans="1:22" ht="0.75" customHeight="1">
      <c r="A70" s="208"/>
      <c r="B70" s="208"/>
      <c r="C70" s="208"/>
      <c r="D70" s="208"/>
      <c r="E70" s="208"/>
      <c r="F70" s="209"/>
      <c r="G70" s="209"/>
      <c r="H70" s="209"/>
      <c r="I70" s="209"/>
      <c r="J70" s="209"/>
      <c r="K70" s="210"/>
      <c r="L70" s="210"/>
      <c r="M70" s="210"/>
      <c r="N70" s="210"/>
      <c r="O70" s="210"/>
      <c r="P70" s="212">
        <v>0</v>
      </c>
      <c r="Q70" s="272">
        <v>0</v>
      </c>
      <c r="R70" s="211"/>
      <c r="S70" s="164"/>
      <c r="T70" s="4"/>
      <c r="U70" s="4"/>
      <c r="V70" s="4"/>
    </row>
    <row r="71" spans="1:18" ht="15">
      <c r="A71" s="468" t="s">
        <v>20</v>
      </c>
      <c r="B71" s="469"/>
      <c r="C71" s="469"/>
      <c r="D71" s="469"/>
      <c r="E71" s="469"/>
      <c r="F71" s="469"/>
      <c r="G71" s="469"/>
      <c r="H71" s="469"/>
      <c r="I71" s="469"/>
      <c r="J71" s="469"/>
      <c r="K71" s="469"/>
      <c r="L71" s="469"/>
      <c r="M71" s="469"/>
      <c r="N71" s="469"/>
      <c r="O71" s="470"/>
      <c r="P71" s="47">
        <f>SUM(P67:P70)</f>
        <v>0</v>
      </c>
      <c r="Q71" s="47">
        <f>SUM(Q67:Q70)</f>
        <v>0</v>
      </c>
      <c r="R71" s="47">
        <f>SUM(P71-Q71)</f>
        <v>0</v>
      </c>
    </row>
    <row r="72" spans="1:18" ht="22.5" customHeight="1">
      <c r="A72" s="160" t="s">
        <v>166</v>
      </c>
      <c r="B72" s="160"/>
      <c r="C72" s="160"/>
      <c r="D72" s="152"/>
      <c r="E72" s="152"/>
      <c r="F72" s="152"/>
      <c r="G72" s="341"/>
      <c r="H72" s="152"/>
      <c r="I72" s="341"/>
      <c r="J72" s="152"/>
      <c r="K72" s="152"/>
      <c r="L72" s="341"/>
      <c r="M72" s="152"/>
      <c r="N72" s="341"/>
      <c r="O72" s="152"/>
      <c r="P72" s="55"/>
      <c r="Q72" s="55"/>
      <c r="R72" s="56"/>
    </row>
    <row r="73" spans="1:18" ht="200.1" customHeight="1">
      <c r="A73" s="581"/>
      <c r="B73" s="582"/>
      <c r="C73" s="582"/>
      <c r="D73" s="582"/>
      <c r="E73" s="582"/>
      <c r="F73" s="582"/>
      <c r="G73" s="582"/>
      <c r="H73" s="582"/>
      <c r="I73" s="582"/>
      <c r="J73" s="582"/>
      <c r="K73" s="582"/>
      <c r="L73" s="582"/>
      <c r="M73" s="582"/>
      <c r="N73" s="582"/>
      <c r="O73" s="582"/>
      <c r="P73" s="582"/>
      <c r="Q73" s="582"/>
      <c r="R73" s="583"/>
    </row>
    <row r="74" spans="1:18" ht="16.5" customHeight="1">
      <c r="A74" s="584"/>
      <c r="B74" s="585"/>
      <c r="C74" s="585"/>
      <c r="D74" s="585"/>
      <c r="E74" s="585"/>
      <c r="F74" s="585"/>
      <c r="G74" s="585"/>
      <c r="H74" s="585"/>
      <c r="I74" s="585"/>
      <c r="J74" s="585"/>
      <c r="K74" s="585"/>
      <c r="L74" s="585"/>
      <c r="M74" s="585"/>
      <c r="N74" s="585"/>
      <c r="O74" s="585"/>
      <c r="P74" s="585"/>
      <c r="Q74" s="585"/>
      <c r="R74" s="586"/>
    </row>
    <row r="75" spans="1:18" ht="16.5" customHeight="1" hidden="1">
      <c r="A75" s="526"/>
      <c r="B75" s="527"/>
      <c r="C75" s="527"/>
      <c r="D75" s="527"/>
      <c r="E75" s="527"/>
      <c r="F75" s="527"/>
      <c r="G75" s="527"/>
      <c r="H75" s="527"/>
      <c r="I75" s="527"/>
      <c r="J75" s="527"/>
      <c r="K75" s="527"/>
      <c r="L75" s="527"/>
      <c r="M75" s="527"/>
      <c r="N75" s="527"/>
      <c r="O75" s="527"/>
      <c r="P75" s="527"/>
      <c r="Q75" s="527"/>
      <c r="R75" s="528"/>
    </row>
    <row r="76" spans="1:25" ht="15">
      <c r="A76" s="279" t="s">
        <v>37</v>
      </c>
      <c r="B76" s="280"/>
      <c r="C76" s="280"/>
      <c r="D76" s="280"/>
      <c r="E76" s="280"/>
      <c r="F76" s="280"/>
      <c r="G76" s="280"/>
      <c r="H76" s="280"/>
      <c r="I76" s="280"/>
      <c r="J76" s="280"/>
      <c r="K76" s="280"/>
      <c r="L76" s="280"/>
      <c r="M76" s="280"/>
      <c r="N76" s="280"/>
      <c r="O76" s="280"/>
      <c r="P76" s="280"/>
      <c r="Q76" s="280"/>
      <c r="R76" s="281"/>
      <c r="Y76" s="239"/>
    </row>
    <row r="77" spans="1:18" ht="15">
      <c r="A77" s="575" t="s">
        <v>16</v>
      </c>
      <c r="B77" s="577"/>
      <c r="C77" s="486" t="s">
        <v>256</v>
      </c>
      <c r="D77" s="487"/>
      <c r="E77" s="487"/>
      <c r="F77" s="487"/>
      <c r="G77" s="487"/>
      <c r="H77" s="487"/>
      <c r="I77" s="488"/>
      <c r="J77" s="523" t="s">
        <v>3</v>
      </c>
      <c r="K77" s="524"/>
      <c r="L77" s="524"/>
      <c r="M77" s="524"/>
      <c r="N77" s="524"/>
      <c r="O77" s="524"/>
      <c r="P77" s="524"/>
      <c r="Q77" s="524"/>
      <c r="R77" s="525"/>
    </row>
    <row r="78" spans="1:18" ht="34.5" customHeight="1">
      <c r="A78" s="520" t="s">
        <v>36</v>
      </c>
      <c r="B78" s="522"/>
      <c r="C78" s="489"/>
      <c r="D78" s="490"/>
      <c r="E78" s="490"/>
      <c r="F78" s="490"/>
      <c r="G78" s="490"/>
      <c r="H78" s="490"/>
      <c r="I78" s="491"/>
      <c r="J78" s="520" t="s">
        <v>38</v>
      </c>
      <c r="K78" s="521"/>
      <c r="L78" s="521"/>
      <c r="M78" s="521"/>
      <c r="N78" s="521"/>
      <c r="O78" s="521"/>
      <c r="P78" s="521"/>
      <c r="Q78" s="521"/>
      <c r="R78" s="522"/>
    </row>
    <row r="79" spans="1:18" ht="15" customHeight="1">
      <c r="A79" s="480"/>
      <c r="B79" s="481"/>
      <c r="C79" s="481"/>
      <c r="D79" s="481"/>
      <c r="E79" s="481"/>
      <c r="F79" s="481"/>
      <c r="G79" s="481"/>
      <c r="H79" s="481"/>
      <c r="I79" s="482"/>
      <c r="J79" s="596" t="s">
        <v>31</v>
      </c>
      <c r="K79" s="597"/>
      <c r="L79" s="598"/>
      <c r="M79" s="590" t="s">
        <v>26</v>
      </c>
      <c r="N79" s="591"/>
      <c r="O79" s="592"/>
      <c r="P79" s="516" t="s">
        <v>76</v>
      </c>
      <c r="Q79" s="515" t="s">
        <v>74</v>
      </c>
      <c r="R79" s="516" t="s">
        <v>52</v>
      </c>
    </row>
    <row r="80" spans="1:18" ht="15">
      <c r="A80" s="483"/>
      <c r="B80" s="484"/>
      <c r="C80" s="484"/>
      <c r="D80" s="484"/>
      <c r="E80" s="484"/>
      <c r="F80" s="484"/>
      <c r="G80" s="484"/>
      <c r="H80" s="484"/>
      <c r="I80" s="485"/>
      <c r="J80" s="599"/>
      <c r="K80" s="600"/>
      <c r="L80" s="601"/>
      <c r="M80" s="593"/>
      <c r="N80" s="594"/>
      <c r="O80" s="595"/>
      <c r="P80" s="496"/>
      <c r="Q80" s="507"/>
      <c r="R80" s="496"/>
    </row>
    <row r="81" spans="1:18" ht="30" customHeight="1" hidden="1">
      <c r="A81" s="562"/>
      <c r="B81" s="563"/>
      <c r="C81" s="465"/>
      <c r="D81" s="466"/>
      <c r="E81" s="466"/>
      <c r="F81" s="466"/>
      <c r="G81" s="466"/>
      <c r="H81" s="466"/>
      <c r="I81" s="467"/>
      <c r="J81" s="562"/>
      <c r="K81" s="580"/>
      <c r="L81" s="563"/>
      <c r="M81" s="570"/>
      <c r="N81" s="571"/>
      <c r="O81" s="572"/>
      <c r="P81" s="201">
        <f>CEILING(J81*M81,1)</f>
        <v>0</v>
      </c>
      <c r="Q81" s="264">
        <v>0</v>
      </c>
      <c r="R81" s="201">
        <f>IF(P81-Q81&lt;0,0,P81-Q81)</f>
        <v>0</v>
      </c>
    </row>
    <row r="82" spans="1:22" ht="15" hidden="1">
      <c r="A82" s="218"/>
      <c r="B82" s="218"/>
      <c r="C82" s="218"/>
      <c r="D82" s="218"/>
      <c r="E82" s="218"/>
      <c r="F82" s="218"/>
      <c r="G82" s="218"/>
      <c r="H82" s="218"/>
      <c r="I82" s="218"/>
      <c r="J82" s="218"/>
      <c r="K82" s="219"/>
      <c r="L82" s="219"/>
      <c r="M82" s="219"/>
      <c r="N82" s="219"/>
      <c r="O82" s="219"/>
      <c r="P82" s="182"/>
      <c r="Q82" s="182"/>
      <c r="R82" s="211"/>
      <c r="S82" s="164"/>
      <c r="T82" s="4"/>
      <c r="U82" s="4"/>
      <c r="V82" s="4"/>
    </row>
    <row r="83" spans="1:22" ht="15" hidden="1">
      <c r="A83" s="218"/>
      <c r="B83" s="218"/>
      <c r="C83" s="218"/>
      <c r="D83" s="218"/>
      <c r="E83" s="218"/>
      <c r="F83" s="218"/>
      <c r="G83" s="218"/>
      <c r="H83" s="218"/>
      <c r="I83" s="218"/>
      <c r="J83" s="218"/>
      <c r="K83" s="219"/>
      <c r="L83" s="219"/>
      <c r="M83" s="219"/>
      <c r="N83" s="219"/>
      <c r="O83" s="219"/>
      <c r="P83" s="182"/>
      <c r="Q83" s="182"/>
      <c r="R83" s="211"/>
      <c r="S83" s="164"/>
      <c r="T83" s="4"/>
      <c r="U83" s="4"/>
      <c r="V83" s="4"/>
    </row>
    <row r="84" spans="1:18" ht="30" customHeight="1" hidden="1">
      <c r="A84" s="587"/>
      <c r="B84" s="588"/>
      <c r="C84" s="588"/>
      <c r="D84" s="589"/>
      <c r="E84" s="154"/>
      <c r="F84" s="564"/>
      <c r="G84" s="565"/>
      <c r="H84" s="565"/>
      <c r="I84" s="565"/>
      <c r="J84" s="566"/>
      <c r="K84" s="602"/>
      <c r="L84" s="603"/>
      <c r="M84" s="603"/>
      <c r="N84" s="603"/>
      <c r="O84" s="604"/>
      <c r="P84" s="47">
        <v>0</v>
      </c>
      <c r="Q84" s="264">
        <v>0</v>
      </c>
      <c r="R84" s="47">
        <v>0</v>
      </c>
    </row>
    <row r="85" spans="1:18" ht="15">
      <c r="A85" s="468" t="s">
        <v>20</v>
      </c>
      <c r="B85" s="469"/>
      <c r="C85" s="469"/>
      <c r="D85" s="469"/>
      <c r="E85" s="469"/>
      <c r="F85" s="469"/>
      <c r="G85" s="469"/>
      <c r="H85" s="469"/>
      <c r="I85" s="469"/>
      <c r="J85" s="469"/>
      <c r="K85" s="469"/>
      <c r="L85" s="469"/>
      <c r="M85" s="469"/>
      <c r="N85" s="469"/>
      <c r="O85" s="470"/>
      <c r="P85" s="47">
        <f>SUM(P81:P84)</f>
        <v>0</v>
      </c>
      <c r="Q85" s="47">
        <f>SUM(Q81:Q84)</f>
        <v>0</v>
      </c>
      <c r="R85" s="47">
        <f>SUM(P85-Q85)</f>
        <v>0</v>
      </c>
    </row>
    <row r="86" spans="1:18" ht="22.5" customHeight="1">
      <c r="A86" s="160" t="s">
        <v>167</v>
      </c>
      <c r="B86" s="160"/>
      <c r="C86" s="160"/>
      <c r="D86" s="152"/>
      <c r="E86" s="152"/>
      <c r="F86" s="152"/>
      <c r="G86" s="341"/>
      <c r="H86" s="152"/>
      <c r="I86" s="341"/>
      <c r="J86" s="152"/>
      <c r="K86" s="152"/>
      <c r="L86" s="341"/>
      <c r="M86" s="152"/>
      <c r="N86" s="341"/>
      <c r="O86" s="152"/>
      <c r="P86" s="55"/>
      <c r="Q86" s="55"/>
      <c r="R86" s="56"/>
    </row>
    <row r="87" spans="1:18" ht="200.1" customHeight="1">
      <c r="A87" s="581"/>
      <c r="B87" s="582"/>
      <c r="C87" s="582"/>
      <c r="D87" s="582"/>
      <c r="E87" s="582"/>
      <c r="F87" s="582"/>
      <c r="G87" s="582"/>
      <c r="H87" s="582"/>
      <c r="I87" s="582"/>
      <c r="J87" s="582"/>
      <c r="K87" s="582"/>
      <c r="L87" s="582"/>
      <c r="M87" s="582"/>
      <c r="N87" s="582"/>
      <c r="O87" s="582"/>
      <c r="P87" s="582"/>
      <c r="Q87" s="582"/>
      <c r="R87" s="583"/>
    </row>
    <row r="88" spans="1:18" ht="16.5" customHeight="1">
      <c r="A88" s="584"/>
      <c r="B88" s="585"/>
      <c r="C88" s="585"/>
      <c r="D88" s="585"/>
      <c r="E88" s="585"/>
      <c r="F88" s="585"/>
      <c r="G88" s="585"/>
      <c r="H88" s="585"/>
      <c r="I88" s="585"/>
      <c r="J88" s="585"/>
      <c r="K88" s="585"/>
      <c r="L88" s="585"/>
      <c r="M88" s="585"/>
      <c r="N88" s="585"/>
      <c r="O88" s="585"/>
      <c r="P88" s="585"/>
      <c r="Q88" s="585"/>
      <c r="R88" s="586"/>
    </row>
    <row r="89" spans="1:18" ht="15.75" thickBot="1">
      <c r="A89" s="20" t="s">
        <v>39</v>
      </c>
      <c r="B89" s="21"/>
      <c r="C89" s="21"/>
      <c r="D89" s="21"/>
      <c r="E89" s="21"/>
      <c r="F89" s="21"/>
      <c r="G89" s="354"/>
      <c r="H89" s="21"/>
      <c r="I89" s="354"/>
      <c r="J89" s="21"/>
      <c r="K89" s="21"/>
      <c r="L89" s="354"/>
      <c r="M89" s="21"/>
      <c r="N89" s="354"/>
      <c r="O89" s="21"/>
      <c r="P89" s="21"/>
      <c r="Q89" s="21"/>
      <c r="R89" s="22"/>
    </row>
    <row r="90" spans="1:18" ht="16.5" customHeight="1" hidden="1">
      <c r="A90" s="567"/>
      <c r="B90" s="568"/>
      <c r="C90" s="568"/>
      <c r="D90" s="568"/>
      <c r="E90" s="568"/>
      <c r="F90" s="568"/>
      <c r="G90" s="568"/>
      <c r="H90" s="568"/>
      <c r="I90" s="568"/>
      <c r="J90" s="568"/>
      <c r="K90" s="568"/>
      <c r="L90" s="568"/>
      <c r="M90" s="568"/>
      <c r="N90" s="568"/>
      <c r="O90" s="568"/>
      <c r="P90" s="568"/>
      <c r="Q90" s="568"/>
      <c r="R90" s="569"/>
    </row>
    <row r="91" spans="1:18" ht="16.5" customHeight="1" hidden="1" thickTop="1">
      <c r="A91" s="526"/>
      <c r="B91" s="527"/>
      <c r="C91" s="527"/>
      <c r="D91" s="527"/>
      <c r="E91" s="527"/>
      <c r="F91" s="527"/>
      <c r="G91" s="527"/>
      <c r="H91" s="527"/>
      <c r="I91" s="527"/>
      <c r="J91" s="527"/>
      <c r="K91" s="527"/>
      <c r="L91" s="527"/>
      <c r="M91" s="527"/>
      <c r="N91" s="527"/>
      <c r="O91" s="527"/>
      <c r="P91" s="527"/>
      <c r="Q91" s="527"/>
      <c r="R91" s="528"/>
    </row>
    <row r="92" spans="1:18" ht="15.75" thickTop="1">
      <c r="A92" s="573" t="s">
        <v>229</v>
      </c>
      <c r="B92" s="574"/>
      <c r="C92" s="574"/>
      <c r="D92" s="574"/>
      <c r="E92" s="276"/>
      <c r="F92" s="276"/>
      <c r="G92" s="342"/>
      <c r="H92" s="276"/>
      <c r="I92" s="342"/>
      <c r="J92" s="276"/>
      <c r="K92" s="276"/>
      <c r="L92" s="342"/>
      <c r="M92" s="276"/>
      <c r="N92" s="342"/>
      <c r="O92" s="276"/>
      <c r="P92" s="276"/>
      <c r="Q92" s="276"/>
      <c r="R92" s="282"/>
    </row>
    <row r="93" spans="1:18" ht="15">
      <c r="A93" s="523" t="s">
        <v>232</v>
      </c>
      <c r="B93" s="524"/>
      <c r="C93" s="524"/>
      <c r="D93" s="524"/>
      <c r="E93" s="524"/>
      <c r="F93" s="524"/>
      <c r="G93" s="524"/>
      <c r="H93" s="524"/>
      <c r="I93" s="524"/>
      <c r="J93" s="524"/>
      <c r="K93" s="524"/>
      <c r="L93" s="524"/>
      <c r="M93" s="524"/>
      <c r="N93" s="524"/>
      <c r="O93" s="524"/>
      <c r="P93" s="524"/>
      <c r="Q93" s="524"/>
      <c r="R93" s="525"/>
    </row>
    <row r="94" spans="1:18" ht="26.25" customHeight="1">
      <c r="A94" s="520" t="s">
        <v>233</v>
      </c>
      <c r="B94" s="521"/>
      <c r="C94" s="521"/>
      <c r="D94" s="521"/>
      <c r="E94" s="521"/>
      <c r="F94" s="521"/>
      <c r="G94" s="521"/>
      <c r="H94" s="521"/>
      <c r="I94" s="521"/>
      <c r="J94" s="521"/>
      <c r="K94" s="521"/>
      <c r="L94" s="521"/>
      <c r="M94" s="521"/>
      <c r="N94" s="521"/>
      <c r="O94" s="521"/>
      <c r="P94" s="521"/>
      <c r="Q94" s="521"/>
      <c r="R94" s="522"/>
    </row>
    <row r="95" spans="1:18" ht="15">
      <c r="A95" s="523" t="s">
        <v>18</v>
      </c>
      <c r="B95" s="524"/>
      <c r="C95" s="524"/>
      <c r="D95" s="524"/>
      <c r="E95" s="524"/>
      <c r="F95" s="525"/>
      <c r="G95" s="486" t="s">
        <v>256</v>
      </c>
      <c r="H95" s="487"/>
      <c r="I95" s="487"/>
      <c r="J95" s="487"/>
      <c r="K95" s="487"/>
      <c r="L95" s="487"/>
      <c r="M95" s="487"/>
      <c r="N95" s="487"/>
      <c r="O95" s="488"/>
      <c r="P95" s="575" t="s">
        <v>3</v>
      </c>
      <c r="Q95" s="576"/>
      <c r="R95" s="577"/>
    </row>
    <row r="96" spans="1:18" ht="82.5" customHeight="1">
      <c r="A96" s="520" t="s">
        <v>313</v>
      </c>
      <c r="B96" s="521"/>
      <c r="C96" s="521"/>
      <c r="D96" s="521"/>
      <c r="E96" s="521"/>
      <c r="F96" s="522"/>
      <c r="G96" s="489"/>
      <c r="H96" s="490"/>
      <c r="I96" s="490"/>
      <c r="J96" s="490"/>
      <c r="K96" s="490"/>
      <c r="L96" s="490"/>
      <c r="M96" s="490"/>
      <c r="N96" s="490"/>
      <c r="O96" s="491"/>
      <c r="P96" s="520" t="s">
        <v>194</v>
      </c>
      <c r="Q96" s="521"/>
      <c r="R96" s="522"/>
    </row>
    <row r="97" spans="1:18" ht="15" customHeight="1">
      <c r="A97" s="480"/>
      <c r="B97" s="481"/>
      <c r="C97" s="481"/>
      <c r="D97" s="481"/>
      <c r="E97" s="481"/>
      <c r="F97" s="481"/>
      <c r="G97" s="481"/>
      <c r="H97" s="481"/>
      <c r="I97" s="481"/>
      <c r="J97" s="481"/>
      <c r="K97" s="481"/>
      <c r="L97" s="481"/>
      <c r="M97" s="481"/>
      <c r="N97" s="481"/>
      <c r="O97" s="482"/>
      <c r="P97" s="495" t="s">
        <v>76</v>
      </c>
      <c r="Q97" s="506" t="s">
        <v>74</v>
      </c>
      <c r="R97" s="495" t="s">
        <v>52</v>
      </c>
    </row>
    <row r="98" spans="1:18" ht="15">
      <c r="A98" s="483"/>
      <c r="B98" s="484"/>
      <c r="C98" s="484"/>
      <c r="D98" s="484"/>
      <c r="E98" s="484"/>
      <c r="F98" s="484"/>
      <c r="G98" s="484"/>
      <c r="H98" s="484"/>
      <c r="I98" s="484"/>
      <c r="J98" s="484"/>
      <c r="K98" s="484"/>
      <c r="L98" s="484"/>
      <c r="M98" s="484"/>
      <c r="N98" s="484"/>
      <c r="O98" s="485"/>
      <c r="P98" s="496"/>
      <c r="Q98" s="507"/>
      <c r="R98" s="496"/>
    </row>
    <row r="99" spans="1:18" ht="30" customHeight="1" hidden="1">
      <c r="A99" s="465"/>
      <c r="B99" s="466"/>
      <c r="C99" s="466"/>
      <c r="D99" s="466"/>
      <c r="E99" s="466"/>
      <c r="F99" s="467"/>
      <c r="G99" s="465"/>
      <c r="H99" s="466"/>
      <c r="I99" s="466"/>
      <c r="J99" s="466"/>
      <c r="K99" s="466"/>
      <c r="L99" s="466"/>
      <c r="M99" s="466"/>
      <c r="N99" s="466"/>
      <c r="O99" s="467"/>
      <c r="P99" s="230">
        <v>0</v>
      </c>
      <c r="Q99" s="264">
        <v>0</v>
      </c>
      <c r="R99" s="201">
        <f>IF(P99-Q99&lt;0,0,P99-Q99)</f>
        <v>0</v>
      </c>
    </row>
    <row r="100" spans="1:22" ht="15" hidden="1">
      <c r="A100" s="220"/>
      <c r="B100" s="220"/>
      <c r="C100" s="220"/>
      <c r="D100" s="220"/>
      <c r="E100" s="220"/>
      <c r="F100" s="220"/>
      <c r="G100" s="220"/>
      <c r="H100" s="220"/>
      <c r="I100" s="220"/>
      <c r="J100" s="220"/>
      <c r="K100" s="220"/>
      <c r="L100" s="220"/>
      <c r="M100" s="220"/>
      <c r="N100" s="220"/>
      <c r="O100" s="220"/>
      <c r="P100" s="207"/>
      <c r="Q100" s="217"/>
      <c r="R100" s="203"/>
      <c r="T100" s="164"/>
      <c r="V100" s="4"/>
    </row>
    <row r="101" spans="1:22" ht="15" hidden="1">
      <c r="A101" s="220"/>
      <c r="B101" s="220"/>
      <c r="C101" s="220"/>
      <c r="D101" s="220"/>
      <c r="E101" s="220"/>
      <c r="F101" s="220"/>
      <c r="G101" s="220"/>
      <c r="H101" s="220"/>
      <c r="I101" s="220"/>
      <c r="J101" s="220"/>
      <c r="K101" s="220"/>
      <c r="L101" s="220"/>
      <c r="M101" s="220"/>
      <c r="N101" s="220"/>
      <c r="O101" s="220"/>
      <c r="P101" s="207"/>
      <c r="Q101" s="217"/>
      <c r="R101" s="204"/>
      <c r="T101" s="164"/>
      <c r="V101" s="4"/>
    </row>
    <row r="102" spans="1:22" ht="15" hidden="1">
      <c r="A102" s="220"/>
      <c r="B102" s="220"/>
      <c r="C102" s="220"/>
      <c r="D102" s="220"/>
      <c r="E102" s="220"/>
      <c r="F102" s="220"/>
      <c r="G102" s="220"/>
      <c r="H102" s="220"/>
      <c r="I102" s="220"/>
      <c r="J102" s="220"/>
      <c r="K102" s="220"/>
      <c r="L102" s="220"/>
      <c r="M102" s="220"/>
      <c r="N102" s="220"/>
      <c r="O102" s="220"/>
      <c r="P102" s="207">
        <v>0</v>
      </c>
      <c r="Q102" s="273"/>
      <c r="R102" s="204"/>
      <c r="T102" s="164"/>
      <c r="V102" s="4"/>
    </row>
    <row r="103" spans="1:18" ht="15">
      <c r="A103" s="468" t="s">
        <v>20</v>
      </c>
      <c r="B103" s="469"/>
      <c r="C103" s="469"/>
      <c r="D103" s="469"/>
      <c r="E103" s="469"/>
      <c r="F103" s="469"/>
      <c r="G103" s="469"/>
      <c r="H103" s="469"/>
      <c r="I103" s="469"/>
      <c r="J103" s="469"/>
      <c r="K103" s="469"/>
      <c r="L103" s="469"/>
      <c r="M103" s="469"/>
      <c r="N103" s="469"/>
      <c r="O103" s="470"/>
      <c r="P103" s="201">
        <f>SUM(P99:P102)</f>
        <v>0</v>
      </c>
      <c r="Q103" s="201">
        <f>SUM(Q99:Q102)</f>
        <v>0</v>
      </c>
      <c r="R103" s="201">
        <f>SUM(P103-Q103)</f>
        <v>0</v>
      </c>
    </row>
    <row r="104" spans="1:18" ht="15.75" hidden="1" thickBot="1">
      <c r="A104" s="512"/>
      <c r="B104" s="513"/>
      <c r="C104" s="513"/>
      <c r="D104" s="513"/>
      <c r="E104" s="513"/>
      <c r="F104" s="513"/>
      <c r="G104" s="513"/>
      <c r="H104" s="513"/>
      <c r="I104" s="513"/>
      <c r="J104" s="513"/>
      <c r="K104" s="513"/>
      <c r="L104" s="513"/>
      <c r="M104" s="513"/>
      <c r="N104" s="513"/>
      <c r="O104" s="513"/>
      <c r="P104" s="513"/>
      <c r="Q104" s="513"/>
      <c r="R104" s="514"/>
    </row>
    <row r="105" spans="1:18" ht="15">
      <c r="A105" s="523" t="s">
        <v>184</v>
      </c>
      <c r="B105" s="524"/>
      <c r="C105" s="524"/>
      <c r="D105" s="524"/>
      <c r="E105" s="524"/>
      <c r="F105" s="524"/>
      <c r="G105" s="524"/>
      <c r="H105" s="524"/>
      <c r="I105" s="524"/>
      <c r="J105" s="524"/>
      <c r="K105" s="524"/>
      <c r="L105" s="524"/>
      <c r="M105" s="524"/>
      <c r="N105" s="524"/>
      <c r="O105" s="524"/>
      <c r="P105" s="524"/>
      <c r="Q105" s="524"/>
      <c r="R105" s="525"/>
    </row>
    <row r="106" spans="1:18" ht="15">
      <c r="A106" s="520" t="s">
        <v>199</v>
      </c>
      <c r="B106" s="521"/>
      <c r="C106" s="521"/>
      <c r="D106" s="521"/>
      <c r="E106" s="521"/>
      <c r="F106" s="521"/>
      <c r="G106" s="521"/>
      <c r="H106" s="521"/>
      <c r="I106" s="521"/>
      <c r="J106" s="521"/>
      <c r="K106" s="521"/>
      <c r="L106" s="521"/>
      <c r="M106" s="521"/>
      <c r="N106" s="521"/>
      <c r="O106" s="521"/>
      <c r="P106" s="521"/>
      <c r="Q106" s="521"/>
      <c r="R106" s="522"/>
    </row>
    <row r="107" spans="1:18" ht="15">
      <c r="A107" s="486" t="s">
        <v>185</v>
      </c>
      <c r="B107" s="488"/>
      <c r="C107" s="486" t="s">
        <v>186</v>
      </c>
      <c r="D107" s="487"/>
      <c r="E107" s="488"/>
      <c r="F107" s="486" t="s">
        <v>256</v>
      </c>
      <c r="G107" s="487"/>
      <c r="H107" s="487"/>
      <c r="I107" s="487"/>
      <c r="J107" s="487"/>
      <c r="K107" s="487"/>
      <c r="L107" s="487"/>
      <c r="M107" s="488"/>
      <c r="N107" s="486" t="s">
        <v>3</v>
      </c>
      <c r="O107" s="487"/>
      <c r="P107" s="487"/>
      <c r="Q107" s="487"/>
      <c r="R107" s="488"/>
    </row>
    <row r="108" spans="1:18" ht="28.5" customHeight="1">
      <c r="A108" s="489"/>
      <c r="B108" s="491"/>
      <c r="C108" s="489"/>
      <c r="D108" s="490"/>
      <c r="E108" s="491"/>
      <c r="F108" s="489"/>
      <c r="G108" s="490"/>
      <c r="H108" s="490"/>
      <c r="I108" s="490"/>
      <c r="J108" s="490"/>
      <c r="K108" s="490"/>
      <c r="L108" s="490"/>
      <c r="M108" s="491"/>
      <c r="N108" s="489"/>
      <c r="O108" s="490"/>
      <c r="P108" s="490"/>
      <c r="Q108" s="490"/>
      <c r="R108" s="491"/>
    </row>
    <row r="109" spans="1:18" ht="15" customHeight="1">
      <c r="A109" s="278"/>
      <c r="B109" s="284"/>
      <c r="C109" s="480"/>
      <c r="D109" s="481"/>
      <c r="E109" s="482"/>
      <c r="F109" s="480"/>
      <c r="G109" s="481"/>
      <c r="H109" s="481"/>
      <c r="I109" s="481"/>
      <c r="J109" s="481"/>
      <c r="K109" s="481"/>
      <c r="L109" s="481"/>
      <c r="M109" s="482"/>
      <c r="N109" s="536" t="s">
        <v>187</v>
      </c>
      <c r="O109" s="578" t="s">
        <v>188</v>
      </c>
      <c r="P109" s="516" t="s">
        <v>76</v>
      </c>
      <c r="Q109" s="515" t="s">
        <v>74</v>
      </c>
      <c r="R109" s="516" t="s">
        <v>52</v>
      </c>
    </row>
    <row r="110" spans="1:18" ht="15">
      <c r="A110" s="285"/>
      <c r="B110" s="286"/>
      <c r="C110" s="483"/>
      <c r="D110" s="484"/>
      <c r="E110" s="485"/>
      <c r="F110" s="483"/>
      <c r="G110" s="484"/>
      <c r="H110" s="484"/>
      <c r="I110" s="484"/>
      <c r="J110" s="484"/>
      <c r="K110" s="484"/>
      <c r="L110" s="484"/>
      <c r="M110" s="485"/>
      <c r="N110" s="536"/>
      <c r="O110" s="578"/>
      <c r="P110" s="496"/>
      <c r="Q110" s="507"/>
      <c r="R110" s="496"/>
    </row>
    <row r="111" spans="1:18" ht="30" customHeight="1" hidden="1">
      <c r="A111" s="465"/>
      <c r="B111" s="466"/>
      <c r="C111" s="465"/>
      <c r="D111" s="466"/>
      <c r="E111" s="467"/>
      <c r="F111" s="465"/>
      <c r="G111" s="466"/>
      <c r="H111" s="466"/>
      <c r="I111" s="466"/>
      <c r="J111" s="466"/>
      <c r="K111" s="466"/>
      <c r="L111" s="466"/>
      <c r="M111" s="467"/>
      <c r="N111" s="240">
        <v>0</v>
      </c>
      <c r="O111" s="243">
        <v>0</v>
      </c>
      <c r="P111" s="235">
        <f>N111*O111</f>
        <v>0</v>
      </c>
      <c r="Q111" s="264">
        <v>0</v>
      </c>
      <c r="R111" s="234">
        <f>IF(P111-Q111&lt;0,0,P111-Q111)</f>
        <v>0</v>
      </c>
    </row>
    <row r="112" spans="1:22" ht="15" hidden="1">
      <c r="A112" s="220"/>
      <c r="B112" s="220"/>
      <c r="C112" s="220"/>
      <c r="D112" s="220"/>
      <c r="E112" s="220"/>
      <c r="F112" s="220"/>
      <c r="G112" s="220"/>
      <c r="H112" s="220"/>
      <c r="I112" s="220"/>
      <c r="J112" s="220"/>
      <c r="K112" s="220"/>
      <c r="L112" s="220"/>
      <c r="M112" s="220"/>
      <c r="N112" s="220"/>
      <c r="O112" s="220"/>
      <c r="P112" s="207"/>
      <c r="Q112" s="217"/>
      <c r="R112" s="203"/>
      <c r="T112" s="164"/>
      <c r="V112" s="4"/>
    </row>
    <row r="113" spans="1:22" ht="15" hidden="1">
      <c r="A113" s="220"/>
      <c r="B113" s="220"/>
      <c r="C113" s="220"/>
      <c r="D113" s="220"/>
      <c r="E113" s="220"/>
      <c r="F113" s="220"/>
      <c r="G113" s="220"/>
      <c r="H113" s="220"/>
      <c r="I113" s="220"/>
      <c r="J113" s="220"/>
      <c r="K113" s="220"/>
      <c r="L113" s="220"/>
      <c r="M113" s="220"/>
      <c r="N113" s="220"/>
      <c r="O113" s="220"/>
      <c r="P113" s="207"/>
      <c r="Q113" s="217"/>
      <c r="R113" s="204"/>
      <c r="T113" s="164"/>
      <c r="V113" s="4"/>
    </row>
    <row r="114" spans="1:22" ht="15" hidden="1">
      <c r="A114" s="220"/>
      <c r="B114" s="220"/>
      <c r="C114" s="220"/>
      <c r="D114" s="220"/>
      <c r="E114" s="220"/>
      <c r="F114" s="220"/>
      <c r="G114" s="220"/>
      <c r="H114" s="220"/>
      <c r="I114" s="220"/>
      <c r="J114" s="220"/>
      <c r="K114" s="220"/>
      <c r="L114" s="220"/>
      <c r="M114" s="220"/>
      <c r="N114" s="220"/>
      <c r="O114" s="220"/>
      <c r="P114" s="207">
        <v>0</v>
      </c>
      <c r="Q114" s="217">
        <v>0</v>
      </c>
      <c r="R114" s="204"/>
      <c r="T114" s="164"/>
      <c r="V114" s="4"/>
    </row>
    <row r="115" spans="1:18" ht="15">
      <c r="A115" s="468" t="s">
        <v>20</v>
      </c>
      <c r="B115" s="469"/>
      <c r="C115" s="469"/>
      <c r="D115" s="469"/>
      <c r="E115" s="469"/>
      <c r="F115" s="469"/>
      <c r="G115" s="469"/>
      <c r="H115" s="469"/>
      <c r="I115" s="469"/>
      <c r="J115" s="469"/>
      <c r="K115" s="469"/>
      <c r="L115" s="469"/>
      <c r="M115" s="469"/>
      <c r="N115" s="469"/>
      <c r="O115" s="470"/>
      <c r="P115" s="234">
        <f>SUM(P111:P114)</f>
        <v>0</v>
      </c>
      <c r="Q115" s="234">
        <f>SUM(Q111:Q114)</f>
        <v>0</v>
      </c>
      <c r="R115" s="234">
        <f>SUM(P115-Q115)</f>
        <v>0</v>
      </c>
    </row>
    <row r="116" spans="1:18" ht="15.75" hidden="1" thickBot="1">
      <c r="A116" s="512"/>
      <c r="B116" s="513"/>
      <c r="C116" s="513"/>
      <c r="D116" s="513"/>
      <c r="E116" s="513"/>
      <c r="F116" s="513"/>
      <c r="G116" s="513"/>
      <c r="H116" s="513"/>
      <c r="I116" s="513"/>
      <c r="J116" s="513"/>
      <c r="K116" s="513"/>
      <c r="L116" s="513"/>
      <c r="M116" s="513"/>
      <c r="N116" s="513"/>
      <c r="O116" s="513"/>
      <c r="P116" s="513"/>
      <c r="Q116" s="513"/>
      <c r="R116" s="514"/>
    </row>
    <row r="117" spans="1:18" ht="15">
      <c r="A117" s="523" t="s">
        <v>193</v>
      </c>
      <c r="B117" s="524"/>
      <c r="C117" s="524"/>
      <c r="D117" s="524"/>
      <c r="E117" s="524"/>
      <c r="F117" s="524"/>
      <c r="G117" s="524"/>
      <c r="H117" s="524"/>
      <c r="I117" s="524"/>
      <c r="J117" s="524"/>
      <c r="K117" s="524"/>
      <c r="L117" s="524"/>
      <c r="M117" s="524"/>
      <c r="N117" s="524"/>
      <c r="O117" s="524"/>
      <c r="P117" s="524"/>
      <c r="Q117" s="524"/>
      <c r="R117" s="525"/>
    </row>
    <row r="118" spans="1:18" ht="15">
      <c r="A118" s="520" t="s">
        <v>200</v>
      </c>
      <c r="B118" s="521"/>
      <c r="C118" s="521"/>
      <c r="D118" s="521"/>
      <c r="E118" s="521"/>
      <c r="F118" s="521"/>
      <c r="G118" s="521"/>
      <c r="H118" s="521"/>
      <c r="I118" s="521"/>
      <c r="J118" s="521"/>
      <c r="K118" s="521"/>
      <c r="L118" s="521"/>
      <c r="M118" s="521"/>
      <c r="N118" s="521"/>
      <c r="O118" s="521"/>
      <c r="P118" s="521"/>
      <c r="Q118" s="521"/>
      <c r="R118" s="522"/>
    </row>
    <row r="119" spans="1:18" ht="15">
      <c r="A119" s="533" t="s">
        <v>173</v>
      </c>
      <c r="B119" s="534"/>
      <c r="C119" s="535"/>
      <c r="D119" s="533" t="s">
        <v>14</v>
      </c>
      <c r="E119" s="534"/>
      <c r="F119" s="535"/>
      <c r="G119" s="486" t="s">
        <v>256</v>
      </c>
      <c r="H119" s="487"/>
      <c r="I119" s="487"/>
      <c r="J119" s="487"/>
      <c r="K119" s="488"/>
      <c r="L119" s="359" t="s">
        <v>15</v>
      </c>
      <c r="M119" s="533" t="s">
        <v>3</v>
      </c>
      <c r="N119" s="534"/>
      <c r="O119" s="534"/>
      <c r="P119" s="534"/>
      <c r="Q119" s="534"/>
      <c r="R119" s="535"/>
    </row>
    <row r="120" spans="1:18" ht="37.5" customHeight="1">
      <c r="A120" s="520" t="s">
        <v>24</v>
      </c>
      <c r="B120" s="521"/>
      <c r="C120" s="522"/>
      <c r="D120" s="520" t="s">
        <v>174</v>
      </c>
      <c r="E120" s="521"/>
      <c r="F120" s="522"/>
      <c r="G120" s="489"/>
      <c r="H120" s="490"/>
      <c r="I120" s="490"/>
      <c r="J120" s="490"/>
      <c r="K120" s="491"/>
      <c r="L120" s="350" t="s">
        <v>25</v>
      </c>
      <c r="M120" s="520" t="s">
        <v>28</v>
      </c>
      <c r="N120" s="521"/>
      <c r="O120" s="521"/>
      <c r="P120" s="521"/>
      <c r="Q120" s="521"/>
      <c r="R120" s="522"/>
    </row>
    <row r="121" spans="1:22" s="19" customFormat="1" ht="33.75" customHeight="1">
      <c r="A121" s="480"/>
      <c r="B121" s="482"/>
      <c r="C121" s="478"/>
      <c r="D121" s="480"/>
      <c r="E121" s="481"/>
      <c r="F121" s="482"/>
      <c r="G121" s="480"/>
      <c r="H121" s="481"/>
      <c r="I121" s="481"/>
      <c r="J121" s="481"/>
      <c r="K121" s="482"/>
      <c r="L121" s="339"/>
      <c r="M121" s="495" t="s">
        <v>26</v>
      </c>
      <c r="N121" s="506" t="s">
        <v>72</v>
      </c>
      <c r="O121" s="495" t="s">
        <v>27</v>
      </c>
      <c r="P121" s="495" t="s">
        <v>76</v>
      </c>
      <c r="Q121" s="506" t="s">
        <v>74</v>
      </c>
      <c r="R121" s="495" t="s">
        <v>52</v>
      </c>
      <c r="S121" s="182"/>
      <c r="T121" s="182"/>
      <c r="U121" s="164"/>
      <c r="V121" s="164"/>
    </row>
    <row r="122" spans="1:22" s="19" customFormat="1" ht="15">
      <c r="A122" s="483"/>
      <c r="B122" s="485"/>
      <c r="C122" s="479"/>
      <c r="D122" s="483"/>
      <c r="E122" s="484"/>
      <c r="F122" s="485"/>
      <c r="G122" s="483"/>
      <c r="H122" s="484"/>
      <c r="I122" s="484"/>
      <c r="J122" s="484"/>
      <c r="K122" s="485"/>
      <c r="L122" s="340"/>
      <c r="M122" s="496"/>
      <c r="N122" s="507"/>
      <c r="O122" s="496"/>
      <c r="P122" s="496"/>
      <c r="Q122" s="507"/>
      <c r="R122" s="496"/>
      <c r="S122" s="182"/>
      <c r="T122" s="182"/>
      <c r="U122" s="164"/>
      <c r="V122" s="164"/>
    </row>
    <row r="123" spans="1:22" s="19" customFormat="1" ht="20.1" customHeight="1" hidden="1">
      <c r="A123" s="503"/>
      <c r="B123" s="472"/>
      <c r="C123" s="473"/>
      <c r="D123" s="472"/>
      <c r="E123" s="472"/>
      <c r="F123" s="473"/>
      <c r="G123" s="503"/>
      <c r="H123" s="472"/>
      <c r="I123" s="472"/>
      <c r="J123" s="472"/>
      <c r="K123" s="473"/>
      <c r="L123" s="358" t="s">
        <v>161</v>
      </c>
      <c r="M123" s="356"/>
      <c r="N123" s="492"/>
      <c r="O123" s="511"/>
      <c r="P123" s="471">
        <f>SUM(M123:M126)*O123</f>
        <v>0</v>
      </c>
      <c r="Q123" s="471">
        <v>0</v>
      </c>
      <c r="R123" s="471">
        <f>IF(P123-Q126&lt;0,0,P123-Q126)</f>
        <v>0</v>
      </c>
      <c r="S123" s="182"/>
      <c r="T123" s="182"/>
      <c r="U123" s="164"/>
      <c r="V123" s="164"/>
    </row>
    <row r="124" spans="1:22" s="19" customFormat="1" ht="20.1" customHeight="1" hidden="1">
      <c r="A124" s="504"/>
      <c r="B124" s="474"/>
      <c r="C124" s="475"/>
      <c r="D124" s="474"/>
      <c r="E124" s="474"/>
      <c r="F124" s="475"/>
      <c r="G124" s="504"/>
      <c r="H124" s="474"/>
      <c r="I124" s="474"/>
      <c r="J124" s="474"/>
      <c r="K124" s="475"/>
      <c r="L124" s="358" t="s">
        <v>162</v>
      </c>
      <c r="M124" s="356"/>
      <c r="N124" s="493"/>
      <c r="O124" s="511"/>
      <c r="P124" s="471"/>
      <c r="Q124" s="471"/>
      <c r="R124" s="471"/>
      <c r="S124" s="182"/>
      <c r="T124" s="182"/>
      <c r="U124" s="164"/>
      <c r="V124" s="164"/>
    </row>
    <row r="125" spans="1:22" s="19" customFormat="1" ht="20.1" customHeight="1" hidden="1">
      <c r="A125" s="504"/>
      <c r="B125" s="474"/>
      <c r="C125" s="475"/>
      <c r="D125" s="474"/>
      <c r="E125" s="474"/>
      <c r="F125" s="475"/>
      <c r="G125" s="504"/>
      <c r="H125" s="474"/>
      <c r="I125" s="474"/>
      <c r="J125" s="474"/>
      <c r="K125" s="475"/>
      <c r="L125" s="358" t="s">
        <v>163</v>
      </c>
      <c r="M125" s="356"/>
      <c r="N125" s="493"/>
      <c r="O125" s="511"/>
      <c r="P125" s="471"/>
      <c r="Q125" s="471"/>
      <c r="R125" s="471"/>
      <c r="S125" s="182"/>
      <c r="T125" s="182"/>
      <c r="U125" s="164"/>
      <c r="V125" s="164"/>
    </row>
    <row r="126" spans="1:21" s="19" customFormat="1" ht="20.1" customHeight="1" hidden="1">
      <c r="A126" s="505"/>
      <c r="B126" s="476"/>
      <c r="C126" s="477"/>
      <c r="D126" s="476"/>
      <c r="E126" s="476"/>
      <c r="F126" s="477"/>
      <c r="G126" s="505"/>
      <c r="H126" s="476"/>
      <c r="I126" s="476"/>
      <c r="J126" s="476"/>
      <c r="K126" s="477"/>
      <c r="L126" s="358" t="s">
        <v>164</v>
      </c>
      <c r="M126" s="356"/>
      <c r="N126" s="494"/>
      <c r="O126" s="511"/>
      <c r="P126" s="471"/>
      <c r="Q126" s="471"/>
      <c r="R126" s="471"/>
      <c r="S126" s="182"/>
      <c r="T126" s="164"/>
      <c r="U126" s="164"/>
    </row>
    <row r="127" spans="1:20" s="19" customFormat="1" ht="20.1" customHeight="1" hidden="1">
      <c r="A127" s="221"/>
      <c r="B127" s="221"/>
      <c r="C127" s="221"/>
      <c r="D127" s="221"/>
      <c r="E127" s="221"/>
      <c r="F127" s="221"/>
      <c r="G127" s="221"/>
      <c r="H127" s="222"/>
      <c r="I127" s="222"/>
      <c r="J127" s="222"/>
      <c r="K127" s="219"/>
      <c r="L127" s="219"/>
      <c r="M127" s="223"/>
      <c r="N127" s="223"/>
      <c r="O127" s="224"/>
      <c r="P127" s="181"/>
      <c r="Q127" s="181"/>
      <c r="R127" s="226"/>
      <c r="S127" s="164"/>
      <c r="T127" s="164"/>
    </row>
    <row r="128" spans="1:22" s="19" customFormat="1" ht="15" hidden="1">
      <c r="A128" s="225"/>
      <c r="B128" s="225"/>
      <c r="C128" s="225"/>
      <c r="D128" s="225"/>
      <c r="E128" s="225"/>
      <c r="F128" s="225"/>
      <c r="G128" s="225"/>
      <c r="H128" s="222"/>
      <c r="I128" s="222"/>
      <c r="J128" s="222"/>
      <c r="K128" s="219"/>
      <c r="L128" s="219"/>
      <c r="M128" s="223"/>
      <c r="N128" s="223"/>
      <c r="O128" s="224"/>
      <c r="P128" s="181"/>
      <c r="Q128" s="181"/>
      <c r="R128" s="226"/>
      <c r="S128" s="182"/>
      <c r="T128" s="182"/>
      <c r="U128" s="164"/>
      <c r="V128" s="164"/>
    </row>
    <row r="129" spans="1:22" s="19" customFormat="1" ht="15" hidden="1">
      <c r="A129" s="225"/>
      <c r="B129" s="225"/>
      <c r="C129" s="225"/>
      <c r="D129" s="225"/>
      <c r="E129" s="225"/>
      <c r="F129" s="225"/>
      <c r="G129" s="225"/>
      <c r="H129" s="222"/>
      <c r="I129" s="222"/>
      <c r="J129" s="222"/>
      <c r="K129" s="219"/>
      <c r="L129" s="219"/>
      <c r="M129" s="223"/>
      <c r="N129" s="223"/>
      <c r="O129" s="224"/>
      <c r="P129" s="181">
        <v>0</v>
      </c>
      <c r="Q129" s="181">
        <v>0</v>
      </c>
      <c r="R129" s="226"/>
      <c r="S129" s="182"/>
      <c r="T129" s="182"/>
      <c r="U129" s="164"/>
      <c r="V129" s="164"/>
    </row>
    <row r="130" spans="1:18" ht="22.5" customHeight="1">
      <c r="A130" s="529" t="s">
        <v>20</v>
      </c>
      <c r="B130" s="529"/>
      <c r="C130" s="529"/>
      <c r="D130" s="529"/>
      <c r="E130" s="529"/>
      <c r="F130" s="529"/>
      <c r="G130" s="529"/>
      <c r="H130" s="529"/>
      <c r="I130" s="529"/>
      <c r="J130" s="529"/>
      <c r="K130" s="529"/>
      <c r="L130" s="529"/>
      <c r="M130" s="529"/>
      <c r="N130" s="529"/>
      <c r="O130" s="529"/>
      <c r="P130" s="212">
        <f>SUM(P123:P129)</f>
        <v>0</v>
      </c>
      <c r="Q130" s="212">
        <f>SUM(Q123:Q129)</f>
        <v>0</v>
      </c>
      <c r="R130" s="212">
        <f>SUM(P130-Q130)</f>
        <v>0</v>
      </c>
    </row>
    <row r="131" spans="1:18" ht="15" hidden="1">
      <c r="A131" s="512"/>
      <c r="B131" s="513"/>
      <c r="C131" s="513"/>
      <c r="D131" s="513"/>
      <c r="E131" s="513"/>
      <c r="F131" s="513"/>
      <c r="G131" s="513"/>
      <c r="H131" s="513"/>
      <c r="I131" s="513"/>
      <c r="J131" s="513"/>
      <c r="K131" s="513"/>
      <c r="L131" s="513"/>
      <c r="M131" s="513"/>
      <c r="N131" s="513"/>
      <c r="O131" s="513"/>
      <c r="P131" s="513"/>
      <c r="Q131" s="513"/>
      <c r="R131" s="514"/>
    </row>
    <row r="132" spans="1:18" ht="15">
      <c r="A132" s="523" t="s">
        <v>189</v>
      </c>
      <c r="B132" s="524"/>
      <c r="C132" s="524"/>
      <c r="D132" s="524"/>
      <c r="E132" s="524"/>
      <c r="F132" s="524"/>
      <c r="G132" s="524"/>
      <c r="H132" s="524"/>
      <c r="I132" s="524"/>
      <c r="J132" s="524"/>
      <c r="K132" s="524"/>
      <c r="L132" s="524"/>
      <c r="M132" s="524"/>
      <c r="N132" s="524"/>
      <c r="O132" s="524"/>
      <c r="P132" s="524"/>
      <c r="Q132" s="524"/>
      <c r="R132" s="525"/>
    </row>
    <row r="133" spans="1:18" ht="15">
      <c r="A133" s="520" t="s">
        <v>201</v>
      </c>
      <c r="B133" s="521"/>
      <c r="C133" s="521"/>
      <c r="D133" s="521"/>
      <c r="E133" s="521"/>
      <c r="F133" s="521"/>
      <c r="G133" s="521"/>
      <c r="H133" s="521"/>
      <c r="I133" s="521"/>
      <c r="J133" s="521"/>
      <c r="K133" s="521"/>
      <c r="L133" s="521"/>
      <c r="M133" s="521"/>
      <c r="N133" s="521"/>
      <c r="O133" s="521"/>
      <c r="P133" s="521"/>
      <c r="Q133" s="521"/>
      <c r="R133" s="522"/>
    </row>
    <row r="134" spans="1:18" ht="15">
      <c r="A134" s="486" t="s">
        <v>185</v>
      </c>
      <c r="B134" s="488"/>
      <c r="C134" s="486" t="s">
        <v>18</v>
      </c>
      <c r="D134" s="487"/>
      <c r="E134" s="488"/>
      <c r="F134" s="486" t="s">
        <v>256</v>
      </c>
      <c r="G134" s="487"/>
      <c r="H134" s="487"/>
      <c r="I134" s="487"/>
      <c r="J134" s="487"/>
      <c r="K134" s="487"/>
      <c r="L134" s="488"/>
      <c r="M134" s="486" t="s">
        <v>3</v>
      </c>
      <c r="N134" s="487"/>
      <c r="O134" s="487"/>
      <c r="P134" s="487"/>
      <c r="Q134" s="487"/>
      <c r="R134" s="488"/>
    </row>
    <row r="135" spans="1:18" ht="28.5" customHeight="1">
      <c r="A135" s="489"/>
      <c r="B135" s="491"/>
      <c r="C135" s="489"/>
      <c r="D135" s="490"/>
      <c r="E135" s="491"/>
      <c r="F135" s="489"/>
      <c r="G135" s="490"/>
      <c r="H135" s="490"/>
      <c r="I135" s="490"/>
      <c r="J135" s="490"/>
      <c r="K135" s="490"/>
      <c r="L135" s="491"/>
      <c r="M135" s="489"/>
      <c r="N135" s="490"/>
      <c r="O135" s="490"/>
      <c r="P135" s="490"/>
      <c r="Q135" s="490"/>
      <c r="R135" s="491"/>
    </row>
    <row r="136" spans="1:18" ht="15" customHeight="1">
      <c r="A136" s="480"/>
      <c r="B136" s="482"/>
      <c r="C136" s="480"/>
      <c r="D136" s="481"/>
      <c r="E136" s="482"/>
      <c r="F136" s="278"/>
      <c r="G136" s="283"/>
      <c r="H136" s="283"/>
      <c r="I136" s="283"/>
      <c r="J136" s="283"/>
      <c r="K136" s="283"/>
      <c r="L136" s="284"/>
      <c r="M136" s="497" t="s">
        <v>26</v>
      </c>
      <c r="N136" s="498"/>
      <c r="O136" s="499"/>
      <c r="P136" s="516" t="s">
        <v>76</v>
      </c>
      <c r="Q136" s="515" t="s">
        <v>74</v>
      </c>
      <c r="R136" s="516" t="s">
        <v>52</v>
      </c>
    </row>
    <row r="137" spans="1:18" ht="15">
      <c r="A137" s="483"/>
      <c r="B137" s="485"/>
      <c r="C137" s="483"/>
      <c r="D137" s="484"/>
      <c r="E137" s="485"/>
      <c r="F137" s="285"/>
      <c r="G137" s="357"/>
      <c r="H137" s="357"/>
      <c r="I137" s="357"/>
      <c r="J137" s="357"/>
      <c r="K137" s="357"/>
      <c r="L137" s="286"/>
      <c r="M137" s="500"/>
      <c r="N137" s="501"/>
      <c r="O137" s="502"/>
      <c r="P137" s="496"/>
      <c r="Q137" s="507"/>
      <c r="R137" s="496"/>
    </row>
    <row r="138" spans="1:18" ht="30" customHeight="1" hidden="1">
      <c r="A138" s="465"/>
      <c r="B138" s="467"/>
      <c r="C138" s="465"/>
      <c r="D138" s="466"/>
      <c r="E138" s="467"/>
      <c r="F138" s="465"/>
      <c r="G138" s="466"/>
      <c r="H138" s="466"/>
      <c r="I138" s="466"/>
      <c r="J138" s="466"/>
      <c r="K138" s="466"/>
      <c r="L138" s="467"/>
      <c r="M138" s="508">
        <v>0</v>
      </c>
      <c r="N138" s="509"/>
      <c r="O138" s="510"/>
      <c r="P138" s="237">
        <f>SUM(M138)</f>
        <v>0</v>
      </c>
      <c r="Q138" s="264">
        <v>0</v>
      </c>
      <c r="R138" s="236">
        <f>IF(P138-Q138&lt;0,0,P138-Q138)</f>
        <v>0</v>
      </c>
    </row>
    <row r="139" spans="1:22" ht="15" hidden="1">
      <c r="A139" s="220"/>
      <c r="B139" s="220"/>
      <c r="C139" s="220"/>
      <c r="D139" s="220"/>
      <c r="E139" s="220"/>
      <c r="F139" s="220"/>
      <c r="G139" s="220"/>
      <c r="H139" s="220"/>
      <c r="I139" s="220"/>
      <c r="J139" s="220"/>
      <c r="K139" s="220"/>
      <c r="L139" s="220"/>
      <c r="M139" s="220"/>
      <c r="N139" s="220"/>
      <c r="O139" s="220"/>
      <c r="P139" s="207"/>
      <c r="Q139" s="217"/>
      <c r="R139" s="203"/>
      <c r="T139" s="164"/>
      <c r="V139" s="4"/>
    </row>
    <row r="140" spans="1:22" ht="15" hidden="1">
      <c r="A140" s="220"/>
      <c r="B140" s="220"/>
      <c r="C140" s="220"/>
      <c r="D140" s="220"/>
      <c r="E140" s="220"/>
      <c r="F140" s="220"/>
      <c r="G140" s="220"/>
      <c r="H140" s="220"/>
      <c r="I140" s="220"/>
      <c r="J140" s="220"/>
      <c r="K140" s="220"/>
      <c r="L140" s="220"/>
      <c r="M140" s="220"/>
      <c r="N140" s="220"/>
      <c r="O140" s="220"/>
      <c r="P140" s="207"/>
      <c r="Q140" s="217"/>
      <c r="R140" s="204"/>
      <c r="T140" s="164"/>
      <c r="V140" s="4"/>
    </row>
    <row r="141" spans="1:22" ht="15" hidden="1">
      <c r="A141" s="220"/>
      <c r="B141" s="220"/>
      <c r="C141" s="220"/>
      <c r="D141" s="220"/>
      <c r="E141" s="220"/>
      <c r="F141" s="220"/>
      <c r="G141" s="220"/>
      <c r="H141" s="220"/>
      <c r="I141" s="220"/>
      <c r="J141" s="220"/>
      <c r="K141" s="220"/>
      <c r="L141" s="220"/>
      <c r="M141" s="220"/>
      <c r="N141" s="220"/>
      <c r="O141" s="220"/>
      <c r="P141" s="207">
        <v>0</v>
      </c>
      <c r="Q141" s="217">
        <v>0</v>
      </c>
      <c r="R141" s="204"/>
      <c r="T141" s="164"/>
      <c r="V141" s="4"/>
    </row>
    <row r="142" spans="1:18" ht="15">
      <c r="A142" s="468" t="s">
        <v>20</v>
      </c>
      <c r="B142" s="469"/>
      <c r="C142" s="469"/>
      <c r="D142" s="469"/>
      <c r="E142" s="469"/>
      <c r="F142" s="469"/>
      <c r="G142" s="469"/>
      <c r="H142" s="469"/>
      <c r="I142" s="469"/>
      <c r="J142" s="469"/>
      <c r="K142" s="469"/>
      <c r="L142" s="469"/>
      <c r="M142" s="469"/>
      <c r="N142" s="469"/>
      <c r="O142" s="470"/>
      <c r="P142" s="236">
        <f>SUM(P138:P141)</f>
        <v>0</v>
      </c>
      <c r="Q142" s="236">
        <f>SUM(Q138:Q141)</f>
        <v>0</v>
      </c>
      <c r="R142" s="236">
        <f>SUM(P142-Q142)</f>
        <v>0</v>
      </c>
    </row>
    <row r="143" spans="1:18" ht="15" hidden="1">
      <c r="A143" s="517"/>
      <c r="B143" s="518"/>
      <c r="C143" s="518"/>
      <c r="D143" s="518"/>
      <c r="E143" s="518"/>
      <c r="F143" s="518"/>
      <c r="G143" s="513"/>
      <c r="H143" s="513"/>
      <c r="I143" s="513"/>
      <c r="J143" s="513"/>
      <c r="K143" s="518"/>
      <c r="L143" s="518"/>
      <c r="M143" s="518"/>
      <c r="N143" s="518"/>
      <c r="O143" s="518"/>
      <c r="P143" s="518"/>
      <c r="Q143" s="518"/>
      <c r="R143" s="519"/>
    </row>
    <row r="144" spans="1:18" ht="25.5" customHeight="1">
      <c r="A144" s="160" t="s">
        <v>168</v>
      </c>
      <c r="B144" s="160"/>
      <c r="C144" s="160"/>
      <c r="D144" s="152"/>
      <c r="E144" s="152"/>
      <c r="F144" s="152"/>
      <c r="G144" s="341"/>
      <c r="H144" s="152"/>
      <c r="I144" s="341"/>
      <c r="J144" s="152"/>
      <c r="K144" s="152"/>
      <c r="L144" s="341"/>
      <c r="M144" s="152"/>
      <c r="N144" s="341"/>
      <c r="O144" s="152"/>
      <c r="P144" s="55"/>
      <c r="Q144" s="55"/>
      <c r="R144" s="56"/>
    </row>
    <row r="145" spans="1:18" ht="169.5" customHeight="1">
      <c r="A145" s="397"/>
      <c r="B145" s="398"/>
      <c r="C145" s="398"/>
      <c r="D145" s="398"/>
      <c r="E145" s="398"/>
      <c r="F145" s="398"/>
      <c r="G145" s="398"/>
      <c r="H145" s="398"/>
      <c r="I145" s="398"/>
      <c r="J145" s="398"/>
      <c r="K145" s="398"/>
      <c r="L145" s="398"/>
      <c r="M145" s="398"/>
      <c r="N145" s="398"/>
      <c r="O145" s="398"/>
      <c r="P145" s="398"/>
      <c r="Q145" s="398"/>
      <c r="R145" s="399"/>
    </row>
    <row r="146" spans="1:18" ht="15" hidden="1">
      <c r="A146" s="526"/>
      <c r="B146" s="527"/>
      <c r="C146" s="527"/>
      <c r="D146" s="527"/>
      <c r="E146" s="527"/>
      <c r="F146" s="527"/>
      <c r="G146" s="527"/>
      <c r="H146" s="527"/>
      <c r="I146" s="527"/>
      <c r="J146" s="527"/>
      <c r="K146" s="527"/>
      <c r="L146" s="527"/>
      <c r="M146" s="527"/>
      <c r="N146" s="527"/>
      <c r="O146" s="527"/>
      <c r="P146" s="527"/>
      <c r="Q146" s="527"/>
      <c r="R146" s="528"/>
    </row>
    <row r="147" spans="1:18" ht="15">
      <c r="A147" s="287" t="s">
        <v>47</v>
      </c>
      <c r="B147" s="288"/>
      <c r="C147" s="288"/>
      <c r="D147" s="288"/>
      <c r="E147" s="288"/>
      <c r="F147" s="288"/>
      <c r="G147" s="288"/>
      <c r="H147" s="288"/>
      <c r="I147" s="288"/>
      <c r="J147" s="288"/>
      <c r="K147" s="288"/>
      <c r="L147" s="288"/>
      <c r="M147" s="288"/>
      <c r="N147" s="288"/>
      <c r="O147" s="288"/>
      <c r="P147" s="288"/>
      <c r="Q147" s="288"/>
      <c r="R147" s="289"/>
    </row>
    <row r="148" spans="1:18" ht="15">
      <c r="A148" s="523" t="s">
        <v>49</v>
      </c>
      <c r="B148" s="524"/>
      <c r="C148" s="524"/>
      <c r="D148" s="524"/>
      <c r="E148" s="524"/>
      <c r="F148" s="525"/>
      <c r="G148" s="486" t="s">
        <v>256</v>
      </c>
      <c r="H148" s="487"/>
      <c r="I148" s="487"/>
      <c r="J148" s="487"/>
      <c r="K148" s="487"/>
      <c r="L148" s="487"/>
      <c r="M148" s="487"/>
      <c r="N148" s="487"/>
      <c r="O148" s="488"/>
      <c r="P148" s="486" t="s">
        <v>3</v>
      </c>
      <c r="Q148" s="487"/>
      <c r="R148" s="488"/>
    </row>
    <row r="149" spans="1:18" ht="15" customHeight="1">
      <c r="A149" s="520" t="s">
        <v>48</v>
      </c>
      <c r="B149" s="521"/>
      <c r="C149" s="521"/>
      <c r="D149" s="521"/>
      <c r="E149" s="521"/>
      <c r="F149" s="522"/>
      <c r="G149" s="489"/>
      <c r="H149" s="490"/>
      <c r="I149" s="490"/>
      <c r="J149" s="490"/>
      <c r="K149" s="490"/>
      <c r="L149" s="490"/>
      <c r="M149" s="490"/>
      <c r="N149" s="490"/>
      <c r="O149" s="491"/>
      <c r="P149" s="489"/>
      <c r="Q149" s="490"/>
      <c r="R149" s="491"/>
    </row>
    <row r="150" spans="1:18" ht="31.5" customHeight="1">
      <c r="A150" s="530"/>
      <c r="B150" s="531"/>
      <c r="C150" s="531"/>
      <c r="D150" s="531"/>
      <c r="E150" s="531"/>
      <c r="F150" s="532"/>
      <c r="G150" s="338"/>
      <c r="H150" s="283"/>
      <c r="I150" s="283"/>
      <c r="J150" s="283"/>
      <c r="K150" s="283"/>
      <c r="L150" s="283"/>
      <c r="M150" s="283"/>
      <c r="N150" s="283"/>
      <c r="O150" s="284"/>
      <c r="P150" s="215" t="s">
        <v>76</v>
      </c>
      <c r="Q150" s="214" t="s">
        <v>74</v>
      </c>
      <c r="R150" s="215" t="s">
        <v>52</v>
      </c>
    </row>
    <row r="151" spans="1:18" ht="30" customHeight="1" hidden="1">
      <c r="A151" s="465"/>
      <c r="B151" s="466"/>
      <c r="C151" s="466"/>
      <c r="D151" s="466"/>
      <c r="E151" s="466"/>
      <c r="F151" s="467"/>
      <c r="G151" s="465"/>
      <c r="H151" s="466"/>
      <c r="I151" s="466"/>
      <c r="J151" s="466"/>
      <c r="K151" s="466"/>
      <c r="L151" s="466"/>
      <c r="M151" s="466"/>
      <c r="N151" s="466"/>
      <c r="O151" s="467"/>
      <c r="P151" s="216"/>
      <c r="Q151" s="264"/>
      <c r="R151" s="212">
        <f>IF(P151-Q151&lt;0,0,P151-Q151)</f>
        <v>0</v>
      </c>
    </row>
    <row r="152" spans="1:22" ht="15" hidden="1">
      <c r="A152" s="227"/>
      <c r="B152" s="227"/>
      <c r="C152" s="227"/>
      <c r="D152" s="227"/>
      <c r="E152" s="227"/>
      <c r="F152" s="227"/>
      <c r="G152" s="227"/>
      <c r="H152" s="227"/>
      <c r="I152" s="227"/>
      <c r="J152" s="227"/>
      <c r="K152" s="227"/>
      <c r="L152" s="227"/>
      <c r="M152" s="227"/>
      <c r="N152" s="227"/>
      <c r="O152" s="227"/>
      <c r="P152" s="228"/>
      <c r="Q152" s="273"/>
      <c r="R152" s="226"/>
      <c r="T152" s="164"/>
      <c r="V152" s="4"/>
    </row>
    <row r="153" spans="1:22" ht="15" hidden="1">
      <c r="A153" s="227"/>
      <c r="B153" s="227"/>
      <c r="C153" s="227"/>
      <c r="D153" s="227"/>
      <c r="E153" s="227"/>
      <c r="F153" s="227"/>
      <c r="G153" s="227"/>
      <c r="H153" s="227"/>
      <c r="I153" s="227"/>
      <c r="J153" s="227"/>
      <c r="K153" s="227"/>
      <c r="L153" s="227"/>
      <c r="M153" s="227"/>
      <c r="N153" s="227"/>
      <c r="O153" s="227"/>
      <c r="P153" s="228"/>
      <c r="Q153" s="273"/>
      <c r="R153" s="226"/>
      <c r="T153" s="164"/>
      <c r="V153" s="4"/>
    </row>
    <row r="154" spans="1:22" ht="15" hidden="1">
      <c r="A154" s="227"/>
      <c r="B154" s="227"/>
      <c r="C154" s="227"/>
      <c r="D154" s="227"/>
      <c r="E154" s="227"/>
      <c r="F154" s="227"/>
      <c r="G154" s="227"/>
      <c r="H154" s="227"/>
      <c r="I154" s="227"/>
      <c r="J154" s="227"/>
      <c r="K154" s="227"/>
      <c r="L154" s="227"/>
      <c r="M154" s="227"/>
      <c r="N154" s="227"/>
      <c r="O154" s="227"/>
      <c r="P154" s="228">
        <v>0</v>
      </c>
      <c r="Q154" s="273">
        <v>0</v>
      </c>
      <c r="R154" s="226"/>
      <c r="T154" s="164"/>
      <c r="V154" s="4"/>
    </row>
    <row r="155" spans="1:18" ht="22.5" customHeight="1">
      <c r="A155" s="529" t="s">
        <v>20</v>
      </c>
      <c r="B155" s="529"/>
      <c r="C155" s="529"/>
      <c r="D155" s="529"/>
      <c r="E155" s="529"/>
      <c r="F155" s="529"/>
      <c r="G155" s="529"/>
      <c r="H155" s="529"/>
      <c r="I155" s="529"/>
      <c r="J155" s="529"/>
      <c r="K155" s="529"/>
      <c r="L155" s="529"/>
      <c r="M155" s="529"/>
      <c r="N155" s="529"/>
      <c r="O155" s="529"/>
      <c r="P155" s="212">
        <f>SUM(P151:P154)</f>
        <v>0</v>
      </c>
      <c r="Q155" s="212">
        <f>SUM(Q151:Q154)</f>
        <v>0</v>
      </c>
      <c r="R155" s="212">
        <f>SUM(P155-Q155)</f>
        <v>0</v>
      </c>
    </row>
    <row r="156" spans="1:18" ht="25.5" customHeight="1">
      <c r="A156" s="160" t="s">
        <v>169</v>
      </c>
      <c r="B156" s="160"/>
      <c r="C156" s="160"/>
      <c r="D156" s="152"/>
      <c r="E156" s="152"/>
      <c r="F156" s="152"/>
      <c r="G156" s="341"/>
      <c r="H156" s="152"/>
      <c r="I156" s="341"/>
      <c r="J156" s="152"/>
      <c r="K156" s="152"/>
      <c r="L156" s="341"/>
      <c r="M156" s="152"/>
      <c r="N156" s="341"/>
      <c r="O156" s="152"/>
      <c r="P156" s="55"/>
      <c r="Q156" s="55"/>
      <c r="R156" s="56"/>
    </row>
    <row r="157" spans="1:18" ht="134.25" customHeight="1">
      <c r="A157" s="581"/>
      <c r="B157" s="582"/>
      <c r="C157" s="582"/>
      <c r="D157" s="582"/>
      <c r="E157" s="582"/>
      <c r="F157" s="582"/>
      <c r="G157" s="582"/>
      <c r="H157" s="582"/>
      <c r="I157" s="582"/>
      <c r="J157" s="582"/>
      <c r="K157" s="582"/>
      <c r="L157" s="582"/>
      <c r="M157" s="582"/>
      <c r="N157" s="582"/>
      <c r="O157" s="582"/>
      <c r="P157" s="582"/>
      <c r="Q157" s="582"/>
      <c r="R157" s="583"/>
    </row>
    <row r="158" spans="1:18" ht="15" hidden="1">
      <c r="A158" s="526"/>
      <c r="B158" s="527"/>
      <c r="C158" s="527"/>
      <c r="D158" s="527"/>
      <c r="E158" s="527"/>
      <c r="F158" s="527"/>
      <c r="G158" s="527"/>
      <c r="H158" s="527"/>
      <c r="I158" s="527"/>
      <c r="J158" s="527"/>
      <c r="K158" s="527"/>
      <c r="L158" s="527"/>
      <c r="M158" s="527"/>
      <c r="N158" s="527"/>
      <c r="O158" s="527"/>
      <c r="P158" s="527"/>
      <c r="Q158" s="527"/>
      <c r="R158" s="528"/>
    </row>
    <row r="159" spans="1:18" ht="15">
      <c r="A159" s="287" t="s">
        <v>46</v>
      </c>
      <c r="B159" s="288"/>
      <c r="C159" s="288"/>
      <c r="D159" s="288"/>
      <c r="E159" s="288"/>
      <c r="F159" s="288"/>
      <c r="G159" s="288"/>
      <c r="H159" s="288"/>
      <c r="I159" s="288"/>
      <c r="J159" s="288"/>
      <c r="K159" s="288"/>
      <c r="L159" s="288"/>
      <c r="M159" s="288"/>
      <c r="N159" s="288"/>
      <c r="O159" s="288"/>
      <c r="P159" s="288"/>
      <c r="Q159" s="288"/>
      <c r="R159" s="289"/>
    </row>
    <row r="160" spans="1:18" ht="15">
      <c r="A160" s="523" t="s">
        <v>19</v>
      </c>
      <c r="B160" s="524"/>
      <c r="C160" s="525"/>
      <c r="D160" s="486" t="s">
        <v>256</v>
      </c>
      <c r="E160" s="487"/>
      <c r="F160" s="487"/>
      <c r="G160" s="487"/>
      <c r="H160" s="487"/>
      <c r="I160" s="487"/>
      <c r="J160" s="487"/>
      <c r="K160" s="488"/>
      <c r="L160" s="523" t="s">
        <v>3</v>
      </c>
      <c r="M160" s="524"/>
      <c r="N160" s="524"/>
      <c r="O160" s="524"/>
      <c r="P160" s="524"/>
      <c r="Q160" s="524"/>
      <c r="R160" s="525"/>
    </row>
    <row r="161" spans="1:18" ht="15" customHeight="1">
      <c r="A161" s="520" t="s">
        <v>88</v>
      </c>
      <c r="B161" s="521"/>
      <c r="C161" s="522"/>
      <c r="D161" s="489"/>
      <c r="E161" s="490"/>
      <c r="F161" s="490"/>
      <c r="G161" s="490"/>
      <c r="H161" s="490"/>
      <c r="I161" s="490"/>
      <c r="J161" s="490"/>
      <c r="K161" s="491"/>
      <c r="L161" s="520" t="s">
        <v>83</v>
      </c>
      <c r="M161" s="521"/>
      <c r="N161" s="521"/>
      <c r="O161" s="521"/>
      <c r="P161" s="521"/>
      <c r="Q161" s="521"/>
      <c r="R161" s="522"/>
    </row>
    <row r="162" spans="1:18" ht="32.25" customHeight="1">
      <c r="A162" s="530"/>
      <c r="B162" s="531"/>
      <c r="C162" s="532"/>
      <c r="D162" s="555"/>
      <c r="E162" s="561"/>
      <c r="F162" s="561"/>
      <c r="G162" s="561"/>
      <c r="H162" s="561"/>
      <c r="I162" s="561"/>
      <c r="J162" s="561"/>
      <c r="K162" s="556"/>
      <c r="L162" s="555" t="s">
        <v>96</v>
      </c>
      <c r="M162" s="556"/>
      <c r="N162" s="553" t="s">
        <v>105</v>
      </c>
      <c r="O162" s="554"/>
      <c r="P162" s="215" t="s">
        <v>76</v>
      </c>
      <c r="Q162" s="214" t="s">
        <v>74</v>
      </c>
      <c r="R162" s="215" t="s">
        <v>52</v>
      </c>
    </row>
    <row r="163" spans="1:18" ht="31.5" customHeight="1" hidden="1">
      <c r="A163" s="465"/>
      <c r="B163" s="466"/>
      <c r="C163" s="467"/>
      <c r="D163" s="465"/>
      <c r="E163" s="466"/>
      <c r="F163" s="466"/>
      <c r="G163" s="466"/>
      <c r="H163" s="466"/>
      <c r="I163" s="466"/>
      <c r="J163" s="466"/>
      <c r="K163" s="467"/>
      <c r="L163" s="559"/>
      <c r="M163" s="560"/>
      <c r="N163" s="557"/>
      <c r="O163" s="558"/>
      <c r="P163" s="212">
        <f>CEILING(L163*N163,1)</f>
        <v>0</v>
      </c>
      <c r="Q163" s="264">
        <v>0</v>
      </c>
      <c r="R163" s="212">
        <f>IF(P163-Q163&lt;0,0,P163-Q163)</f>
        <v>0</v>
      </c>
    </row>
    <row r="164" spans="1:22" ht="15" hidden="1">
      <c r="A164" s="205"/>
      <c r="B164" s="205"/>
      <c r="C164" s="205"/>
      <c r="D164" s="205"/>
      <c r="E164" s="205"/>
      <c r="F164" s="207"/>
      <c r="G164" s="207"/>
      <c r="H164" s="207"/>
      <c r="I164" s="207"/>
      <c r="J164" s="207"/>
      <c r="K164" s="229"/>
      <c r="L164" s="229"/>
      <c r="M164" s="229"/>
      <c r="N164" s="229"/>
      <c r="O164" s="229"/>
      <c r="P164" s="182"/>
      <c r="Q164" s="182"/>
      <c r="R164" s="211"/>
      <c r="S164" s="164"/>
      <c r="T164" s="4"/>
      <c r="U164" s="4"/>
      <c r="V164" s="4"/>
    </row>
    <row r="165" spans="1:22" ht="15" hidden="1">
      <c r="A165" s="205"/>
      <c r="B165" s="205"/>
      <c r="C165" s="205"/>
      <c r="D165" s="205"/>
      <c r="E165" s="205"/>
      <c r="F165" s="207"/>
      <c r="G165" s="207"/>
      <c r="H165" s="207"/>
      <c r="I165" s="207"/>
      <c r="J165" s="207"/>
      <c r="K165" s="229"/>
      <c r="L165" s="229"/>
      <c r="M165" s="229"/>
      <c r="N165" s="229"/>
      <c r="O165" s="229"/>
      <c r="P165" s="182"/>
      <c r="Q165" s="182"/>
      <c r="R165" s="211"/>
      <c r="S165" s="164"/>
      <c r="T165" s="4"/>
      <c r="U165" s="4"/>
      <c r="V165" s="4"/>
    </row>
    <row r="166" spans="1:22" ht="15" hidden="1">
      <c r="A166" s="205"/>
      <c r="B166" s="205"/>
      <c r="C166" s="205"/>
      <c r="D166" s="205"/>
      <c r="E166" s="205"/>
      <c r="F166" s="207"/>
      <c r="G166" s="207"/>
      <c r="H166" s="207"/>
      <c r="I166" s="207"/>
      <c r="J166" s="207"/>
      <c r="K166" s="229"/>
      <c r="L166" s="229"/>
      <c r="M166" s="229"/>
      <c r="N166" s="229"/>
      <c r="O166" s="229"/>
      <c r="P166" s="212">
        <v>0</v>
      </c>
      <c r="Q166" s="272">
        <v>0</v>
      </c>
      <c r="R166" s="211"/>
      <c r="S166" s="164"/>
      <c r="T166" s="4"/>
      <c r="U166" s="4"/>
      <c r="V166" s="4"/>
    </row>
    <row r="167" spans="1:18" ht="22.5" customHeight="1">
      <c r="A167" s="529" t="s">
        <v>20</v>
      </c>
      <c r="B167" s="529"/>
      <c r="C167" s="529"/>
      <c r="D167" s="529"/>
      <c r="E167" s="529"/>
      <c r="F167" s="529"/>
      <c r="G167" s="529"/>
      <c r="H167" s="529"/>
      <c r="I167" s="529"/>
      <c r="J167" s="529"/>
      <c r="K167" s="529"/>
      <c r="L167" s="529"/>
      <c r="M167" s="529"/>
      <c r="N167" s="529"/>
      <c r="O167" s="529"/>
      <c r="P167" s="212">
        <f>SUM(P163:P166)</f>
        <v>0</v>
      </c>
      <c r="Q167" s="212">
        <f>SUM(Q163:Q166)</f>
        <v>0</v>
      </c>
      <c r="R167" s="212">
        <f>SUM(P167-Q167)</f>
        <v>0</v>
      </c>
    </row>
    <row r="168" spans="1:18" ht="23.25" customHeight="1">
      <c r="A168" s="160" t="s">
        <v>170</v>
      </c>
      <c r="B168" s="160"/>
      <c r="C168" s="160"/>
      <c r="D168" s="152"/>
      <c r="E168" s="152"/>
      <c r="F168" s="152"/>
      <c r="G168" s="341"/>
      <c r="H168" s="152"/>
      <c r="I168" s="341"/>
      <c r="J168" s="152"/>
      <c r="K168" s="152"/>
      <c r="L168" s="341"/>
      <c r="M168" s="152"/>
      <c r="N168" s="341"/>
      <c r="O168" s="152"/>
      <c r="P168" s="55"/>
      <c r="Q168" s="55"/>
      <c r="R168" s="56"/>
    </row>
    <row r="169" spans="1:18" ht="98.25" customHeight="1">
      <c r="A169" s="421"/>
      <c r="B169" s="422"/>
      <c r="C169" s="422"/>
      <c r="D169" s="422"/>
      <c r="E169" s="422"/>
      <c r="F169" s="422"/>
      <c r="G169" s="422"/>
      <c r="H169" s="422"/>
      <c r="I169" s="422"/>
      <c r="J169" s="422"/>
      <c r="K169" s="422"/>
      <c r="L169" s="422"/>
      <c r="M169" s="422"/>
      <c r="N169" s="422"/>
      <c r="O169" s="422"/>
      <c r="P169" s="422"/>
      <c r="Q169" s="422"/>
      <c r="R169" s="423"/>
    </row>
    <row r="170" spans="1:10" ht="15" hidden="1">
      <c r="A170" s="552" t="s">
        <v>226</v>
      </c>
      <c r="B170" s="552"/>
      <c r="C170" s="552"/>
      <c r="D170" s="552"/>
      <c r="E170" s="552"/>
      <c r="F170" s="552"/>
      <c r="G170" s="552"/>
      <c r="H170" s="552"/>
      <c r="I170" s="552"/>
      <c r="J170" s="552"/>
    </row>
    <row r="171" spans="1:10" ht="15" hidden="1">
      <c r="A171" s="549"/>
      <c r="B171" s="549"/>
      <c r="C171" s="213" t="s">
        <v>225</v>
      </c>
      <c r="D171" s="551" t="s">
        <v>224</v>
      </c>
      <c r="E171" s="551"/>
      <c r="F171" s="551"/>
      <c r="G171" s="337"/>
      <c r="H171" s="551" t="s">
        <v>223</v>
      </c>
      <c r="I171" s="551"/>
      <c r="J171" s="551"/>
    </row>
    <row r="172" spans="1:10" ht="15" hidden="1">
      <c r="A172" s="549" t="s">
        <v>222</v>
      </c>
      <c r="B172" s="549"/>
      <c r="C172" s="165">
        <f>SalaryTotal</f>
        <v>0</v>
      </c>
      <c r="D172" s="550">
        <f>LocalSalaryTotal</f>
        <v>0</v>
      </c>
      <c r="E172" s="550"/>
      <c r="F172" s="550"/>
      <c r="G172" s="336"/>
      <c r="H172" s="550">
        <f>SalaryGrandTotal</f>
        <v>0</v>
      </c>
      <c r="I172" s="550"/>
      <c r="J172" s="550"/>
    </row>
    <row r="173" spans="1:10" ht="15" hidden="1">
      <c r="A173" s="549" t="s">
        <v>221</v>
      </c>
      <c r="B173" s="549"/>
      <c r="C173" s="165">
        <f>FringeTotal</f>
        <v>0</v>
      </c>
      <c r="D173" s="550">
        <f>LocalFringeTotal</f>
        <v>0</v>
      </c>
      <c r="E173" s="550"/>
      <c r="F173" s="550"/>
      <c r="G173" s="336"/>
      <c r="H173" s="550">
        <f>FringeGrandTotal</f>
        <v>0</v>
      </c>
      <c r="I173" s="550"/>
      <c r="J173" s="550"/>
    </row>
    <row r="174" spans="1:10" ht="15" hidden="1">
      <c r="A174" s="549" t="s">
        <v>34</v>
      </c>
      <c r="B174" s="549"/>
      <c r="C174" s="165">
        <f>TravelTotal</f>
        <v>0</v>
      </c>
      <c r="D174" s="550">
        <f>TravelLocalTotal</f>
        <v>0</v>
      </c>
      <c r="E174" s="550"/>
      <c r="F174" s="550"/>
      <c r="G174" s="336"/>
      <c r="H174" s="550">
        <f>TravelFederalTotal</f>
        <v>0</v>
      </c>
      <c r="I174" s="550"/>
      <c r="J174" s="550"/>
    </row>
    <row r="175" spans="1:10" ht="15" hidden="1">
      <c r="A175" s="549" t="s">
        <v>35</v>
      </c>
      <c r="B175" s="549"/>
      <c r="C175" s="165">
        <f>EquipmentTotal</f>
        <v>0</v>
      </c>
      <c r="D175" s="550">
        <f>EquipmentLocalTotal</f>
        <v>0</v>
      </c>
      <c r="E175" s="550"/>
      <c r="F175" s="550"/>
      <c r="G175" s="336"/>
      <c r="H175" s="550">
        <f>EquipmentFederalTotal</f>
        <v>0</v>
      </c>
      <c r="I175" s="550"/>
      <c r="J175" s="550"/>
    </row>
    <row r="176" spans="1:10" ht="15" hidden="1">
      <c r="A176" s="549" t="s">
        <v>37</v>
      </c>
      <c r="B176" s="549"/>
      <c r="C176" s="165">
        <f>SuppliesTotal</f>
        <v>0</v>
      </c>
      <c r="D176" s="550">
        <f>SuppliesLocalTotal</f>
        <v>0</v>
      </c>
      <c r="E176" s="550"/>
      <c r="F176" s="550"/>
      <c r="G176" s="336"/>
      <c r="H176" s="550">
        <f>SuppliesFederalTotal</f>
        <v>0</v>
      </c>
      <c r="I176" s="550"/>
      <c r="J176" s="550"/>
    </row>
    <row r="177" spans="1:10" ht="15" hidden="1">
      <c r="A177" s="549" t="s">
        <v>41</v>
      </c>
      <c r="B177" s="549"/>
      <c r="C177" s="165">
        <f>ContractsItemTotal+ConsultantFeesTotal+ContractsTravelTotal+CunsultantExpensesTotal</f>
        <v>0</v>
      </c>
      <c r="D177" s="550">
        <f>ContractsItemLocalTotal+ConsultantFeesLocalTotal+ContractsTravelLocalTotal+ConsultantExpensesLocalTotal</f>
        <v>0</v>
      </c>
      <c r="E177" s="550"/>
      <c r="F177" s="550"/>
      <c r="G177" s="336"/>
      <c r="H177" s="550">
        <f>ContractsItemFederalTotal+ConsultantFeesFederalTotal+ContractsTravelFederalTotal+ConsultantExpensesFederalTotal</f>
        <v>0</v>
      </c>
      <c r="I177" s="550"/>
      <c r="J177" s="550"/>
    </row>
    <row r="178" spans="1:10" ht="15" hidden="1">
      <c r="A178" s="549" t="s">
        <v>47</v>
      </c>
      <c r="B178" s="549"/>
      <c r="C178" s="165">
        <f>OtherTotal</f>
        <v>0</v>
      </c>
      <c r="D178" s="550">
        <f>OtherLocalTotal</f>
        <v>0</v>
      </c>
      <c r="E178" s="550"/>
      <c r="F178" s="550"/>
      <c r="G178" s="336"/>
      <c r="H178" s="550">
        <f>OtherFederalTotal</f>
        <v>0</v>
      </c>
      <c r="I178" s="550"/>
      <c r="J178" s="550"/>
    </row>
    <row r="179" spans="1:10" ht="15" hidden="1">
      <c r="A179" s="549" t="s">
        <v>46</v>
      </c>
      <c r="B179" s="549"/>
      <c r="C179" s="165">
        <f>IndirectTotal</f>
        <v>0</v>
      </c>
      <c r="D179" s="550">
        <f>IndirectLocalTotal</f>
        <v>0</v>
      </c>
      <c r="E179" s="550"/>
      <c r="F179" s="550"/>
      <c r="G179" s="336"/>
      <c r="H179" s="550">
        <f>IndirectFederalTotal</f>
        <v>0</v>
      </c>
      <c r="I179" s="550"/>
      <c r="J179" s="550"/>
    </row>
    <row r="180" spans="1:10" ht="15" hidden="1">
      <c r="A180" s="549" t="s">
        <v>220</v>
      </c>
      <c r="B180" s="549"/>
      <c r="C180" s="165">
        <f>SUM(C172:C179)</f>
        <v>0</v>
      </c>
      <c r="D180" s="550">
        <f>SUM(D172:F179)</f>
        <v>0</v>
      </c>
      <c r="E180" s="550"/>
      <c r="F180" s="550"/>
      <c r="G180" s="336"/>
      <c r="H180" s="550">
        <f>SUM(H172:J179)</f>
        <v>0</v>
      </c>
      <c r="I180" s="550"/>
      <c r="J180" s="550"/>
    </row>
    <row r="181" spans="1:22" ht="21">
      <c r="A181" s="543" t="s">
        <v>71</v>
      </c>
      <c r="B181" s="544"/>
      <c r="C181" s="544"/>
      <c r="D181" s="544"/>
      <c r="E181" s="544"/>
      <c r="F181" s="544"/>
      <c r="G181" s="544"/>
      <c r="H181" s="544"/>
      <c r="I181" s="544"/>
      <c r="J181" s="544"/>
      <c r="K181" s="544"/>
      <c r="L181" s="544"/>
      <c r="M181" s="544"/>
      <c r="N181" s="544"/>
      <c r="O181" s="544"/>
      <c r="P181" s="544"/>
      <c r="Q181" s="544"/>
      <c r="R181" s="545"/>
      <c r="S181" s="4"/>
      <c r="T181" s="4"/>
      <c r="U181" s="4"/>
      <c r="V181" s="4"/>
    </row>
    <row r="182" spans="1:18" ht="15">
      <c r="A182" s="540" t="s">
        <v>32</v>
      </c>
      <c r="B182" s="541"/>
      <c r="C182" s="541"/>
      <c r="D182" s="541"/>
      <c r="E182" s="541"/>
      <c r="F182" s="541"/>
      <c r="G182" s="541"/>
      <c r="H182" s="541"/>
      <c r="I182" s="541"/>
      <c r="J182" s="541"/>
      <c r="K182" s="541"/>
      <c r="L182" s="541"/>
      <c r="M182" s="541"/>
      <c r="N182" s="541"/>
      <c r="O182" s="541"/>
      <c r="P182" s="541"/>
      <c r="Q182" s="542"/>
      <c r="R182" s="265">
        <f>'Budget Summary'!B7</f>
        <v>0</v>
      </c>
    </row>
    <row r="183" spans="1:18" ht="15">
      <c r="A183" s="537" t="s">
        <v>33</v>
      </c>
      <c r="B183" s="538"/>
      <c r="C183" s="538"/>
      <c r="D183" s="538"/>
      <c r="E183" s="538"/>
      <c r="F183" s="538"/>
      <c r="G183" s="538"/>
      <c r="H183" s="538"/>
      <c r="I183" s="538"/>
      <c r="J183" s="538"/>
      <c r="K183" s="538"/>
      <c r="L183" s="538"/>
      <c r="M183" s="538"/>
      <c r="N183" s="538"/>
      <c r="O183" s="538"/>
      <c r="P183" s="538"/>
      <c r="Q183" s="539"/>
      <c r="R183" s="266">
        <f>'Budget Summary'!B8</f>
        <v>0</v>
      </c>
    </row>
    <row r="184" spans="1:18" ht="15">
      <c r="A184" s="540" t="s">
        <v>34</v>
      </c>
      <c r="B184" s="541"/>
      <c r="C184" s="541"/>
      <c r="D184" s="541"/>
      <c r="E184" s="541"/>
      <c r="F184" s="541"/>
      <c r="G184" s="541"/>
      <c r="H184" s="541"/>
      <c r="I184" s="541"/>
      <c r="J184" s="541"/>
      <c r="K184" s="541"/>
      <c r="L184" s="541"/>
      <c r="M184" s="541"/>
      <c r="N184" s="541"/>
      <c r="O184" s="541"/>
      <c r="P184" s="541"/>
      <c r="Q184" s="542"/>
      <c r="R184" s="267">
        <f>'Budget Summary'!B9</f>
        <v>0</v>
      </c>
    </row>
    <row r="185" spans="1:18" ht="15">
      <c r="A185" s="537" t="s">
        <v>35</v>
      </c>
      <c r="B185" s="538"/>
      <c r="C185" s="538"/>
      <c r="D185" s="538"/>
      <c r="E185" s="538"/>
      <c r="F185" s="538"/>
      <c r="G185" s="538"/>
      <c r="H185" s="538"/>
      <c r="I185" s="538"/>
      <c r="J185" s="538"/>
      <c r="K185" s="538"/>
      <c r="L185" s="538"/>
      <c r="M185" s="538"/>
      <c r="N185" s="538"/>
      <c r="O185" s="538"/>
      <c r="P185" s="538"/>
      <c r="Q185" s="539"/>
      <c r="R185" s="266">
        <f>'Budget Summary'!B10</f>
        <v>0</v>
      </c>
    </row>
    <row r="186" spans="1:18" ht="15">
      <c r="A186" s="540" t="s">
        <v>37</v>
      </c>
      <c r="B186" s="541"/>
      <c r="C186" s="541"/>
      <c r="D186" s="541"/>
      <c r="E186" s="541"/>
      <c r="F186" s="541"/>
      <c r="G186" s="541"/>
      <c r="H186" s="541"/>
      <c r="I186" s="541"/>
      <c r="J186" s="541"/>
      <c r="K186" s="541"/>
      <c r="L186" s="541"/>
      <c r="M186" s="541"/>
      <c r="N186" s="541"/>
      <c r="O186" s="541"/>
      <c r="P186" s="541"/>
      <c r="Q186" s="542"/>
      <c r="R186" s="267">
        <f>'Budget Summary'!B11</f>
        <v>0</v>
      </c>
    </row>
    <row r="187" spans="1:18" ht="15">
      <c r="A187" s="537" t="s">
        <v>39</v>
      </c>
      <c r="B187" s="538"/>
      <c r="C187" s="538"/>
      <c r="D187" s="538"/>
      <c r="E187" s="538"/>
      <c r="F187" s="538"/>
      <c r="G187" s="538"/>
      <c r="H187" s="538"/>
      <c r="I187" s="538"/>
      <c r="J187" s="538"/>
      <c r="K187" s="538"/>
      <c r="L187" s="538"/>
      <c r="M187" s="538"/>
      <c r="N187" s="538"/>
      <c r="O187" s="538"/>
      <c r="P187" s="538"/>
      <c r="Q187" s="539"/>
      <c r="R187" s="266" t="str">
        <f>'Budget Summary'!B12</f>
        <v>N/A</v>
      </c>
    </row>
    <row r="188" spans="1:18" ht="15">
      <c r="A188" s="540" t="s">
        <v>230</v>
      </c>
      <c r="B188" s="541"/>
      <c r="C188" s="541"/>
      <c r="D188" s="541"/>
      <c r="E188" s="541"/>
      <c r="F188" s="541"/>
      <c r="G188" s="541"/>
      <c r="H188" s="541"/>
      <c r="I188" s="541"/>
      <c r="J188" s="541"/>
      <c r="K188" s="541"/>
      <c r="L188" s="541"/>
      <c r="M188" s="541"/>
      <c r="N188" s="541"/>
      <c r="O188" s="541"/>
      <c r="P188" s="541"/>
      <c r="Q188" s="542"/>
      <c r="R188" s="267">
        <f>'Budget Summary'!B13</f>
        <v>0</v>
      </c>
    </row>
    <row r="189" spans="1:18" ht="15">
      <c r="A189" s="537" t="s">
        <v>45</v>
      </c>
      <c r="B189" s="538"/>
      <c r="C189" s="538"/>
      <c r="D189" s="538"/>
      <c r="E189" s="538"/>
      <c r="F189" s="538"/>
      <c r="G189" s="538"/>
      <c r="H189" s="538"/>
      <c r="I189" s="538"/>
      <c r="J189" s="538"/>
      <c r="K189" s="538"/>
      <c r="L189" s="538"/>
      <c r="M189" s="538"/>
      <c r="N189" s="538"/>
      <c r="O189" s="538"/>
      <c r="P189" s="538"/>
      <c r="Q189" s="539"/>
      <c r="R189" s="266">
        <f>'Budget Summary'!B14</f>
        <v>0</v>
      </c>
    </row>
    <row r="190" spans="1:18" ht="15">
      <c r="A190" s="546" t="s">
        <v>50</v>
      </c>
      <c r="B190" s="547"/>
      <c r="C190" s="547"/>
      <c r="D190" s="547"/>
      <c r="E190" s="547"/>
      <c r="F190" s="547"/>
      <c r="G190" s="547"/>
      <c r="H190" s="547"/>
      <c r="I190" s="547"/>
      <c r="J190" s="547"/>
      <c r="K190" s="547"/>
      <c r="L190" s="547"/>
      <c r="M190" s="547"/>
      <c r="N190" s="547"/>
      <c r="O190" s="547"/>
      <c r="P190" s="547"/>
      <c r="Q190" s="548"/>
      <c r="R190" s="268">
        <f>'Budget Summary'!B16</f>
        <v>0</v>
      </c>
    </row>
    <row r="191" spans="1:18" ht="15">
      <c r="A191" s="540" t="s">
        <v>46</v>
      </c>
      <c r="B191" s="541"/>
      <c r="C191" s="541"/>
      <c r="D191" s="541"/>
      <c r="E191" s="541"/>
      <c r="F191" s="541"/>
      <c r="G191" s="541"/>
      <c r="H191" s="541"/>
      <c r="I191" s="541"/>
      <c r="J191" s="541"/>
      <c r="K191" s="541"/>
      <c r="L191" s="541"/>
      <c r="M191" s="541"/>
      <c r="N191" s="541"/>
      <c r="O191" s="541"/>
      <c r="P191" s="541"/>
      <c r="Q191" s="542"/>
      <c r="R191" s="267">
        <f>'Budget Summary'!B17</f>
        <v>0</v>
      </c>
    </row>
    <row r="192" spans="1:18" ht="15">
      <c r="A192" s="546" t="s">
        <v>51</v>
      </c>
      <c r="B192" s="547"/>
      <c r="C192" s="547"/>
      <c r="D192" s="547"/>
      <c r="E192" s="547"/>
      <c r="F192" s="547"/>
      <c r="G192" s="547"/>
      <c r="H192" s="547"/>
      <c r="I192" s="547"/>
      <c r="J192" s="547"/>
      <c r="K192" s="547"/>
      <c r="L192" s="547"/>
      <c r="M192" s="547"/>
      <c r="N192" s="547"/>
      <c r="O192" s="547"/>
      <c r="P192" s="547"/>
      <c r="Q192" s="548"/>
      <c r="R192" s="268">
        <f>'Budget Summary'!B19</f>
        <v>0</v>
      </c>
    </row>
    <row r="193" spans="1:18" ht="15">
      <c r="A193" s="540" t="s">
        <v>52</v>
      </c>
      <c r="B193" s="541"/>
      <c r="C193" s="541"/>
      <c r="D193" s="541"/>
      <c r="E193" s="541"/>
      <c r="F193" s="541"/>
      <c r="G193" s="541"/>
      <c r="H193" s="541"/>
      <c r="I193" s="541"/>
      <c r="J193" s="541"/>
      <c r="K193" s="541"/>
      <c r="L193" s="541"/>
      <c r="M193" s="541"/>
      <c r="N193" s="541"/>
      <c r="O193" s="541"/>
      <c r="P193" s="541"/>
      <c r="Q193" s="542"/>
      <c r="R193" s="269">
        <f>'Budget Summary'!B22</f>
        <v>0</v>
      </c>
    </row>
    <row r="194" spans="1:18" ht="15">
      <c r="A194" s="537" t="s">
        <v>74</v>
      </c>
      <c r="B194" s="538"/>
      <c r="C194" s="538"/>
      <c r="D194" s="538"/>
      <c r="E194" s="538"/>
      <c r="F194" s="538"/>
      <c r="G194" s="538"/>
      <c r="H194" s="538"/>
      <c r="I194" s="538"/>
      <c r="J194" s="538"/>
      <c r="K194" s="538"/>
      <c r="L194" s="538"/>
      <c r="M194" s="538"/>
      <c r="N194" s="538"/>
      <c r="O194" s="538"/>
      <c r="P194" s="538"/>
      <c r="Q194" s="539"/>
      <c r="R194" s="270">
        <f>'Budget Summary'!B23</f>
        <v>0</v>
      </c>
    </row>
    <row r="195" spans="1:18" ht="15">
      <c r="A195" s="540" t="s">
        <v>77</v>
      </c>
      <c r="B195" s="541"/>
      <c r="C195" s="541"/>
      <c r="D195" s="541"/>
      <c r="E195" s="541"/>
      <c r="F195" s="541"/>
      <c r="G195" s="541"/>
      <c r="H195" s="541"/>
      <c r="I195" s="541"/>
      <c r="J195" s="541"/>
      <c r="K195" s="541"/>
      <c r="L195" s="541"/>
      <c r="M195" s="541"/>
      <c r="N195" s="541"/>
      <c r="O195" s="541"/>
      <c r="P195" s="541"/>
      <c r="Q195" s="542"/>
      <c r="R195" s="269" t="str">
        <f>'Budget Summary'!B24</f>
        <v>N/A</v>
      </c>
    </row>
    <row r="196" spans="1:3" ht="15">
      <c r="A196" s="14"/>
      <c r="B196" s="14"/>
      <c r="C196" s="14"/>
    </row>
    <row r="197" spans="1:3" ht="15">
      <c r="A197" s="14"/>
      <c r="B197" s="14"/>
      <c r="C197" s="14"/>
    </row>
    <row r="198" spans="1:3" ht="15">
      <c r="A198" s="14"/>
      <c r="B198" s="14"/>
      <c r="C198" s="14"/>
    </row>
    <row r="199" spans="1:3" ht="15">
      <c r="A199" s="14"/>
      <c r="B199" s="14"/>
      <c r="C199" s="14"/>
    </row>
    <row r="200" spans="1:3" ht="15">
      <c r="A200" s="14"/>
      <c r="B200" s="14"/>
      <c r="C200" s="14"/>
    </row>
    <row r="201" spans="1:3" ht="15">
      <c r="A201" s="14"/>
      <c r="B201" s="14"/>
      <c r="C201" s="14"/>
    </row>
    <row r="202" spans="1:3" ht="15">
      <c r="A202" s="14"/>
      <c r="B202" s="14"/>
      <c r="C202" s="14"/>
    </row>
    <row r="203" spans="1:3" ht="15">
      <c r="A203" s="14"/>
      <c r="B203" s="14"/>
      <c r="C203" s="14"/>
    </row>
    <row r="204" spans="1:3" ht="15">
      <c r="A204" s="14"/>
      <c r="B204" s="14"/>
      <c r="C204" s="14"/>
    </row>
    <row r="205" spans="1:3" ht="15">
      <c r="A205" s="14"/>
      <c r="B205" s="14"/>
      <c r="C205" s="14"/>
    </row>
    <row r="206" spans="1:3" ht="15">
      <c r="A206" s="14"/>
      <c r="B206" s="14"/>
      <c r="C206" s="14"/>
    </row>
    <row r="207" spans="1:3" ht="15">
      <c r="A207" s="14"/>
      <c r="B207" s="14"/>
      <c r="C207" s="14"/>
    </row>
    <row r="208" spans="1:3" ht="15">
      <c r="A208" s="14"/>
      <c r="B208" s="14"/>
      <c r="C208" s="14"/>
    </row>
    <row r="209" spans="1:3" ht="15">
      <c r="A209" s="14"/>
      <c r="B209" s="14"/>
      <c r="C209" s="14"/>
    </row>
    <row r="210" spans="1:3" ht="15">
      <c r="A210" s="14"/>
      <c r="B210" s="14"/>
      <c r="C210" s="14"/>
    </row>
    <row r="211" spans="1:3" ht="15">
      <c r="A211" s="14"/>
      <c r="B211" s="14"/>
      <c r="C211" s="14"/>
    </row>
    <row r="212" spans="1:3" ht="15">
      <c r="A212" s="14"/>
      <c r="B212" s="14"/>
      <c r="C212" s="14"/>
    </row>
    <row r="213" spans="1:3" ht="15">
      <c r="A213" s="14"/>
      <c r="B213" s="14"/>
      <c r="C213" s="14"/>
    </row>
    <row r="214" spans="1:3" ht="15">
      <c r="A214" s="14"/>
      <c r="B214" s="14"/>
      <c r="C214" s="14"/>
    </row>
    <row r="215" spans="1:3" ht="15">
      <c r="A215" s="14"/>
      <c r="B215" s="14"/>
      <c r="C215" s="14"/>
    </row>
    <row r="216" spans="1:3" ht="15">
      <c r="A216" s="14"/>
      <c r="B216" s="14"/>
      <c r="C216" s="14"/>
    </row>
    <row r="217" spans="1:3" ht="15">
      <c r="A217" s="14"/>
      <c r="B217" s="14"/>
      <c r="C217" s="14"/>
    </row>
    <row r="218" spans="1:3" ht="15">
      <c r="A218" s="14"/>
      <c r="B218" s="14"/>
      <c r="C218" s="14"/>
    </row>
    <row r="219" spans="1:3" ht="15">
      <c r="A219" s="14"/>
      <c r="B219" s="14"/>
      <c r="C219" s="14"/>
    </row>
    <row r="220" spans="1:3" ht="15">
      <c r="A220" s="14"/>
      <c r="B220" s="14"/>
      <c r="C220" s="14"/>
    </row>
    <row r="221" spans="1:3" ht="15">
      <c r="A221" s="14"/>
      <c r="B221" s="14"/>
      <c r="C221" s="14"/>
    </row>
    <row r="222" spans="1:3" ht="15">
      <c r="A222" s="14"/>
      <c r="B222" s="14"/>
      <c r="C222" s="14"/>
    </row>
    <row r="223" spans="1:3" ht="15">
      <c r="A223" s="14"/>
      <c r="B223" s="14"/>
      <c r="C223" s="14"/>
    </row>
    <row r="224" spans="1:3" ht="15">
      <c r="A224" s="14"/>
      <c r="B224" s="14"/>
      <c r="C224" s="14"/>
    </row>
    <row r="225" spans="1:3" ht="15">
      <c r="A225" s="14"/>
      <c r="B225" s="14"/>
      <c r="C225" s="14"/>
    </row>
    <row r="226" spans="1:3" ht="15">
      <c r="A226" s="14"/>
      <c r="B226" s="14"/>
      <c r="C226" s="14"/>
    </row>
    <row r="227" spans="1:3" ht="15">
      <c r="A227" s="14"/>
      <c r="B227" s="14"/>
      <c r="C227" s="14"/>
    </row>
    <row r="228" spans="1:3" ht="15">
      <c r="A228" s="14"/>
      <c r="B228" s="14"/>
      <c r="C228" s="14"/>
    </row>
    <row r="229" spans="1:3" ht="15">
      <c r="A229" s="14"/>
      <c r="B229" s="14"/>
      <c r="C229" s="14"/>
    </row>
    <row r="230" spans="1:3" ht="15">
      <c r="A230" s="14"/>
      <c r="B230" s="14"/>
      <c r="C230" s="14"/>
    </row>
    <row r="231" spans="1:3" ht="15">
      <c r="A231" s="14"/>
      <c r="B231" s="14"/>
      <c r="C231" s="14"/>
    </row>
    <row r="232" spans="1:3" ht="15">
      <c r="A232" s="14"/>
      <c r="B232" s="14"/>
      <c r="C232" s="14"/>
    </row>
    <row r="233" spans="1:3" ht="15">
      <c r="A233" s="14"/>
      <c r="B233" s="14"/>
      <c r="C233" s="14"/>
    </row>
    <row r="234" spans="1:3" ht="15">
      <c r="A234" s="14"/>
      <c r="B234" s="14"/>
      <c r="C234" s="14"/>
    </row>
    <row r="235" spans="1:3" ht="15">
      <c r="A235" s="14"/>
      <c r="B235" s="14"/>
      <c r="C235" s="14"/>
    </row>
    <row r="236" spans="1:3" ht="15">
      <c r="A236" s="14"/>
      <c r="B236" s="14"/>
      <c r="C236" s="14"/>
    </row>
    <row r="237" spans="1:3" ht="15">
      <c r="A237" s="14"/>
      <c r="B237" s="14"/>
      <c r="C237" s="14"/>
    </row>
    <row r="238" spans="1:3" ht="15">
      <c r="A238" s="14"/>
      <c r="B238" s="14"/>
      <c r="C238" s="14"/>
    </row>
    <row r="239" spans="1:3" ht="15">
      <c r="A239" s="14"/>
      <c r="B239" s="14"/>
      <c r="C239" s="14"/>
    </row>
    <row r="240" spans="1:3" ht="15">
      <c r="A240" s="14"/>
      <c r="B240" s="14"/>
      <c r="C240" s="14"/>
    </row>
    <row r="241" spans="1:3" ht="15">
      <c r="A241" s="14"/>
      <c r="B241" s="14"/>
      <c r="C241" s="14"/>
    </row>
    <row r="242" spans="1:3" ht="15">
      <c r="A242" s="14"/>
      <c r="B242" s="14"/>
      <c r="C242" s="14"/>
    </row>
    <row r="243" spans="1:3" ht="15">
      <c r="A243" s="14"/>
      <c r="B243" s="14"/>
      <c r="C243" s="14"/>
    </row>
    <row r="244" spans="1:3" ht="15">
      <c r="A244" s="14"/>
      <c r="B244" s="14"/>
      <c r="C244" s="14"/>
    </row>
    <row r="245" spans="1:3" ht="15">
      <c r="A245" s="14"/>
      <c r="B245" s="14"/>
      <c r="C245" s="14"/>
    </row>
    <row r="246" spans="1:3" ht="15">
      <c r="A246" s="14"/>
      <c r="B246" s="14"/>
      <c r="C246" s="14"/>
    </row>
    <row r="247" spans="1:3" ht="15">
      <c r="A247" s="14"/>
      <c r="B247" s="14"/>
      <c r="C247" s="14"/>
    </row>
    <row r="248" spans="1:3" ht="15">
      <c r="A248" s="14"/>
      <c r="B248" s="14"/>
      <c r="C248" s="14"/>
    </row>
    <row r="249" spans="1:3" ht="15">
      <c r="A249" s="14"/>
      <c r="B249" s="14"/>
      <c r="C249" s="14"/>
    </row>
    <row r="250" spans="1:3" ht="15">
      <c r="A250" s="14"/>
      <c r="B250" s="14"/>
      <c r="C250" s="14"/>
    </row>
    <row r="251" spans="1:3" ht="15">
      <c r="A251" s="14"/>
      <c r="B251" s="14"/>
      <c r="C251" s="14"/>
    </row>
    <row r="252" spans="1:3" ht="15">
      <c r="A252" s="14"/>
      <c r="B252" s="14"/>
      <c r="C252" s="14"/>
    </row>
    <row r="253" spans="1:3" ht="15">
      <c r="A253" s="14"/>
      <c r="B253" s="14"/>
      <c r="C253" s="14"/>
    </row>
    <row r="254" spans="1:3" ht="15">
      <c r="A254" s="14"/>
      <c r="B254" s="14"/>
      <c r="C254" s="14"/>
    </row>
    <row r="255" spans="1:3" ht="15">
      <c r="A255" s="14"/>
      <c r="B255" s="14"/>
      <c r="C255" s="14"/>
    </row>
    <row r="256" spans="1:3" ht="15">
      <c r="A256" s="14"/>
      <c r="B256" s="14"/>
      <c r="C256" s="14"/>
    </row>
    <row r="257" spans="1:3" ht="15">
      <c r="A257" s="14"/>
      <c r="B257" s="14"/>
      <c r="C257" s="14"/>
    </row>
    <row r="258" spans="1:3" ht="15">
      <c r="A258" s="14"/>
      <c r="B258" s="14"/>
      <c r="C258" s="14"/>
    </row>
    <row r="259" spans="1:3" ht="15">
      <c r="A259" s="14"/>
      <c r="B259" s="14"/>
      <c r="C259" s="14"/>
    </row>
    <row r="260" spans="1:3" ht="15">
      <c r="A260" s="14"/>
      <c r="B260" s="14"/>
      <c r="C260" s="14"/>
    </row>
    <row r="261" spans="1:3" ht="15">
      <c r="A261" s="14"/>
      <c r="B261" s="14"/>
      <c r="C261" s="14"/>
    </row>
    <row r="262" spans="1:3" ht="15">
      <c r="A262" s="14"/>
      <c r="B262" s="14"/>
      <c r="C262" s="14"/>
    </row>
    <row r="263" spans="1:3" ht="15">
      <c r="A263" s="14"/>
      <c r="B263" s="14"/>
      <c r="C263" s="14"/>
    </row>
    <row r="264" spans="1:3" ht="15">
      <c r="A264" s="14"/>
      <c r="B264" s="14"/>
      <c r="C264" s="14"/>
    </row>
    <row r="265" spans="1:3" ht="15">
      <c r="A265" s="14"/>
      <c r="B265" s="14"/>
      <c r="C265" s="14"/>
    </row>
    <row r="266" spans="1:3" ht="15">
      <c r="A266" s="14"/>
      <c r="B266" s="14"/>
      <c r="C266" s="14"/>
    </row>
    <row r="267" spans="1:3" ht="15">
      <c r="A267" s="14"/>
      <c r="B267" s="14"/>
      <c r="C267" s="14"/>
    </row>
    <row r="268" spans="1:3" ht="15">
      <c r="A268" s="14"/>
      <c r="B268" s="14"/>
      <c r="C268" s="14"/>
    </row>
    <row r="269" spans="1:3" ht="15">
      <c r="A269" s="14"/>
      <c r="B269" s="14"/>
      <c r="C269" s="14"/>
    </row>
    <row r="270" spans="1:3" ht="15">
      <c r="A270" s="14"/>
      <c r="B270" s="14"/>
      <c r="C270" s="14"/>
    </row>
    <row r="271" spans="1:3" ht="15">
      <c r="A271" s="14"/>
      <c r="B271" s="14"/>
      <c r="C271" s="14"/>
    </row>
    <row r="272" spans="1:3" ht="15">
      <c r="A272" s="14"/>
      <c r="B272" s="14"/>
      <c r="C272" s="14"/>
    </row>
    <row r="273" spans="1:3" ht="15">
      <c r="A273" s="14"/>
      <c r="B273" s="14"/>
      <c r="C273" s="14"/>
    </row>
    <row r="274" spans="1:3" ht="15">
      <c r="A274" s="14"/>
      <c r="B274" s="14"/>
      <c r="C274" s="14"/>
    </row>
    <row r="275" spans="1:3" ht="15">
      <c r="A275" s="14"/>
      <c r="B275" s="14"/>
      <c r="C275" s="14"/>
    </row>
    <row r="276" spans="1:3" ht="15">
      <c r="A276" s="14"/>
      <c r="B276" s="14"/>
      <c r="C276" s="14"/>
    </row>
    <row r="277" spans="1:3" ht="15">
      <c r="A277" s="14"/>
      <c r="B277" s="14"/>
      <c r="C277" s="14"/>
    </row>
    <row r="278" spans="1:3" ht="15">
      <c r="A278" s="14"/>
      <c r="B278" s="14"/>
      <c r="C278" s="14"/>
    </row>
    <row r="279" spans="1:3" ht="15">
      <c r="A279" s="14"/>
      <c r="B279" s="14"/>
      <c r="C279" s="14"/>
    </row>
    <row r="280" spans="1:3" ht="15">
      <c r="A280" s="14"/>
      <c r="B280" s="14"/>
      <c r="C280" s="14"/>
    </row>
    <row r="281" spans="1:3" ht="15">
      <c r="A281" s="14"/>
      <c r="B281" s="14"/>
      <c r="C281" s="14"/>
    </row>
    <row r="282" spans="1:3" ht="15">
      <c r="A282" s="14"/>
      <c r="B282" s="14"/>
      <c r="C282" s="14"/>
    </row>
    <row r="283" spans="1:3" ht="15">
      <c r="A283" s="14"/>
      <c r="B283" s="14"/>
      <c r="C283" s="14"/>
    </row>
    <row r="284" spans="1:3" ht="15">
      <c r="A284" s="14"/>
      <c r="B284" s="14"/>
      <c r="C284" s="14"/>
    </row>
    <row r="285" spans="1:3" ht="15">
      <c r="A285" s="14"/>
      <c r="B285" s="14"/>
      <c r="C285" s="14"/>
    </row>
    <row r="286" spans="1:3" ht="15">
      <c r="A286" s="14"/>
      <c r="B286" s="14"/>
      <c r="C286" s="14"/>
    </row>
    <row r="287" spans="1:3" ht="15">
      <c r="A287" s="14"/>
      <c r="B287" s="14"/>
      <c r="C287" s="14"/>
    </row>
    <row r="288" spans="1:3" ht="15">
      <c r="A288" s="14"/>
      <c r="B288" s="14"/>
      <c r="C288" s="14"/>
    </row>
    <row r="289" spans="1:3" ht="15">
      <c r="A289" s="14"/>
      <c r="B289" s="14"/>
      <c r="C289" s="14"/>
    </row>
    <row r="290" spans="1:3" ht="15">
      <c r="A290" s="14"/>
      <c r="B290" s="14"/>
      <c r="C290" s="14"/>
    </row>
    <row r="291" spans="1:3" ht="15">
      <c r="A291" s="14"/>
      <c r="B291" s="14"/>
      <c r="C291" s="14"/>
    </row>
    <row r="292" spans="1:3" ht="15">
      <c r="A292" s="14"/>
      <c r="B292" s="14"/>
      <c r="C292" s="14"/>
    </row>
    <row r="293" spans="1:3" ht="15">
      <c r="A293" s="14"/>
      <c r="B293" s="14"/>
      <c r="C293" s="14"/>
    </row>
    <row r="294" spans="1:3" ht="15">
      <c r="A294" s="14"/>
      <c r="B294" s="14"/>
      <c r="C294" s="14"/>
    </row>
    <row r="295" spans="1:3" ht="15">
      <c r="A295" s="14"/>
      <c r="B295" s="14"/>
      <c r="C295" s="14"/>
    </row>
    <row r="296" spans="1:3" ht="15">
      <c r="A296" s="14"/>
      <c r="B296" s="14"/>
      <c r="C296" s="14"/>
    </row>
    <row r="297" spans="1:3" ht="15">
      <c r="A297" s="14"/>
      <c r="B297" s="14"/>
      <c r="C297" s="14"/>
    </row>
    <row r="298" spans="1:3" ht="15">
      <c r="A298" s="14"/>
      <c r="B298" s="14"/>
      <c r="C298" s="14"/>
    </row>
    <row r="299" spans="1:3" ht="15">
      <c r="A299" s="14"/>
      <c r="B299" s="14"/>
      <c r="C299" s="14"/>
    </row>
    <row r="300" spans="1:3" ht="15">
      <c r="A300" s="14"/>
      <c r="B300" s="14"/>
      <c r="C300" s="14"/>
    </row>
    <row r="301" spans="1:3" ht="15">
      <c r="A301" s="14"/>
      <c r="B301" s="14"/>
      <c r="C301" s="14"/>
    </row>
    <row r="302" spans="1:3" ht="15">
      <c r="A302" s="14"/>
      <c r="B302" s="14"/>
      <c r="C302" s="14"/>
    </row>
    <row r="303" spans="1:3" ht="15">
      <c r="A303" s="14"/>
      <c r="B303" s="14"/>
      <c r="C303" s="14"/>
    </row>
    <row r="304" spans="1:3" ht="15">
      <c r="A304" s="14"/>
      <c r="B304" s="14"/>
      <c r="C304" s="14"/>
    </row>
    <row r="305" spans="1:3" ht="15">
      <c r="A305" s="14"/>
      <c r="B305" s="14"/>
      <c r="C305" s="14"/>
    </row>
    <row r="306" spans="1:3" ht="15">
      <c r="A306" s="14"/>
      <c r="B306" s="14"/>
      <c r="C306" s="14"/>
    </row>
    <row r="307" spans="1:3" ht="15">
      <c r="A307" s="14"/>
      <c r="B307" s="14"/>
      <c r="C307" s="14"/>
    </row>
    <row r="308" spans="1:3" ht="15">
      <c r="A308" s="14"/>
      <c r="B308" s="14"/>
      <c r="C308" s="14"/>
    </row>
    <row r="309" spans="1:3" ht="15">
      <c r="A309" s="14"/>
      <c r="B309" s="14"/>
      <c r="C309" s="14"/>
    </row>
    <row r="310" spans="1:3" ht="15">
      <c r="A310" s="14"/>
      <c r="B310" s="14"/>
      <c r="C310" s="14"/>
    </row>
    <row r="311" spans="1:3" ht="15">
      <c r="A311" s="14"/>
      <c r="B311" s="14"/>
      <c r="C311" s="14"/>
    </row>
    <row r="312" spans="1:3" ht="15">
      <c r="A312" s="14"/>
      <c r="B312" s="14"/>
      <c r="C312" s="14"/>
    </row>
    <row r="313" spans="1:3" ht="15">
      <c r="A313" s="14"/>
      <c r="B313" s="14"/>
      <c r="C313" s="14"/>
    </row>
    <row r="314" spans="1:3" ht="15">
      <c r="A314" s="14"/>
      <c r="B314" s="14"/>
      <c r="C314" s="14"/>
    </row>
    <row r="315" spans="1:3" ht="15">
      <c r="A315" s="14"/>
      <c r="B315" s="14"/>
      <c r="C315" s="14"/>
    </row>
    <row r="316" spans="1:3" ht="15">
      <c r="A316" s="14"/>
      <c r="B316" s="14"/>
      <c r="C316" s="14"/>
    </row>
    <row r="317" spans="1:3" ht="15">
      <c r="A317" s="14"/>
      <c r="B317" s="14"/>
      <c r="C317" s="14"/>
    </row>
    <row r="318" spans="1:3" ht="15">
      <c r="A318" s="14"/>
      <c r="B318" s="14"/>
      <c r="C318" s="14"/>
    </row>
    <row r="319" spans="1:3" ht="15">
      <c r="A319" s="14"/>
      <c r="B319" s="14"/>
      <c r="C319" s="14"/>
    </row>
    <row r="320" spans="1:3" ht="15">
      <c r="A320" s="14"/>
      <c r="B320" s="14"/>
      <c r="C320" s="14"/>
    </row>
    <row r="321" spans="1:3" ht="15">
      <c r="A321" s="14"/>
      <c r="B321" s="14"/>
      <c r="C321" s="14"/>
    </row>
    <row r="322" spans="1:3" ht="15">
      <c r="A322" s="14"/>
      <c r="B322" s="14"/>
      <c r="C322" s="14"/>
    </row>
    <row r="323" spans="1:3" ht="15">
      <c r="A323" s="14"/>
      <c r="B323" s="14"/>
      <c r="C323" s="14"/>
    </row>
    <row r="324" spans="1:3" ht="15">
      <c r="A324" s="14"/>
      <c r="B324" s="14"/>
      <c r="C324" s="14"/>
    </row>
    <row r="325" spans="1:3" ht="15">
      <c r="A325" s="14"/>
      <c r="B325" s="14"/>
      <c r="C325" s="14"/>
    </row>
    <row r="326" spans="1:3" ht="15">
      <c r="A326" s="14"/>
      <c r="B326" s="14"/>
      <c r="C326" s="14"/>
    </row>
    <row r="327" spans="1:3" ht="15">
      <c r="A327" s="14"/>
      <c r="B327" s="14"/>
      <c r="C327" s="14"/>
    </row>
    <row r="328" spans="1:3" ht="15">
      <c r="A328" s="14"/>
      <c r="B328" s="14"/>
      <c r="C328" s="14"/>
    </row>
    <row r="329" spans="1:3" ht="15">
      <c r="A329" s="14"/>
      <c r="B329" s="14"/>
      <c r="C329" s="14"/>
    </row>
    <row r="330" spans="1:3" ht="15">
      <c r="A330" s="14"/>
      <c r="B330" s="14"/>
      <c r="C330" s="14"/>
    </row>
    <row r="331" spans="1:3" ht="15">
      <c r="A331" s="14"/>
      <c r="B331" s="14"/>
      <c r="C331" s="14"/>
    </row>
    <row r="332" spans="1:3" ht="15">
      <c r="A332" s="14"/>
      <c r="B332" s="14"/>
      <c r="C332" s="14"/>
    </row>
    <row r="333" spans="1:3" ht="15">
      <c r="A333" s="14"/>
      <c r="B333" s="14"/>
      <c r="C333" s="14"/>
    </row>
    <row r="334" spans="1:3" ht="15">
      <c r="A334" s="14"/>
      <c r="B334" s="14"/>
      <c r="C334" s="14"/>
    </row>
    <row r="335" spans="1:3" ht="15">
      <c r="A335" s="14"/>
      <c r="B335" s="14"/>
      <c r="C335" s="14"/>
    </row>
    <row r="336" spans="1:3" ht="15">
      <c r="A336" s="14"/>
      <c r="B336" s="14"/>
      <c r="C336" s="14"/>
    </row>
    <row r="337" spans="1:3" ht="15">
      <c r="A337" s="14"/>
      <c r="B337" s="14"/>
      <c r="C337" s="14"/>
    </row>
    <row r="338" spans="1:3" ht="15">
      <c r="A338" s="14"/>
      <c r="B338" s="14"/>
      <c r="C338" s="14"/>
    </row>
    <row r="339" spans="1:3" ht="15">
      <c r="A339" s="14"/>
      <c r="B339" s="14"/>
      <c r="C339" s="14"/>
    </row>
    <row r="340" spans="1:3" ht="15">
      <c r="A340" s="14"/>
      <c r="B340" s="14"/>
      <c r="C340" s="14"/>
    </row>
    <row r="341" spans="1:3" ht="15">
      <c r="A341" s="14"/>
      <c r="B341" s="14"/>
      <c r="C341" s="14"/>
    </row>
    <row r="342" spans="1:3" ht="15">
      <c r="A342" s="14"/>
      <c r="B342" s="14"/>
      <c r="C342" s="14"/>
    </row>
    <row r="343" spans="1:3" ht="15">
      <c r="A343" s="14"/>
      <c r="B343" s="14"/>
      <c r="C343" s="14"/>
    </row>
    <row r="344" spans="1:3" ht="15">
      <c r="A344" s="14"/>
      <c r="B344" s="14"/>
      <c r="C344" s="14"/>
    </row>
    <row r="345" spans="1:3" ht="15">
      <c r="A345" s="14"/>
      <c r="B345" s="14"/>
      <c r="C345" s="14"/>
    </row>
    <row r="346" spans="1:3" ht="15">
      <c r="A346" s="14"/>
      <c r="B346" s="14"/>
      <c r="C346" s="14"/>
    </row>
    <row r="347" spans="1:3" ht="15">
      <c r="A347" s="14"/>
      <c r="B347" s="14"/>
      <c r="C347" s="14"/>
    </row>
    <row r="348" spans="1:3" ht="15">
      <c r="A348" s="14"/>
      <c r="B348" s="14"/>
      <c r="C348" s="14"/>
    </row>
    <row r="349" spans="1:3" ht="15">
      <c r="A349" s="14"/>
      <c r="B349" s="14"/>
      <c r="C349" s="14"/>
    </row>
    <row r="350" spans="1:3" ht="15">
      <c r="A350" s="14"/>
      <c r="B350" s="14"/>
      <c r="C350" s="14"/>
    </row>
    <row r="351" spans="1:3" ht="15">
      <c r="A351" s="14"/>
      <c r="B351" s="14"/>
      <c r="C351" s="14"/>
    </row>
    <row r="352" spans="1:3" ht="15">
      <c r="A352" s="14"/>
      <c r="B352" s="14"/>
      <c r="C352" s="14"/>
    </row>
    <row r="353" spans="1:3" ht="15">
      <c r="A353" s="14"/>
      <c r="B353" s="14"/>
      <c r="C353" s="14"/>
    </row>
    <row r="354" spans="1:3" ht="15">
      <c r="A354" s="14"/>
      <c r="B354" s="14"/>
      <c r="C354" s="14"/>
    </row>
    <row r="355" spans="1:3" ht="15">
      <c r="A355" s="14"/>
      <c r="B355" s="14"/>
      <c r="C355" s="14"/>
    </row>
    <row r="356" spans="1:3" ht="15">
      <c r="A356" s="14"/>
      <c r="B356" s="14"/>
      <c r="C356" s="14"/>
    </row>
    <row r="357" spans="1:3" ht="15">
      <c r="A357" s="14"/>
      <c r="B357" s="14"/>
      <c r="C357" s="14"/>
    </row>
    <row r="358" spans="1:3" ht="15">
      <c r="A358" s="14"/>
      <c r="B358" s="14"/>
      <c r="C358" s="14"/>
    </row>
    <row r="359" spans="1:3" ht="15">
      <c r="A359" s="14"/>
      <c r="B359" s="14"/>
      <c r="C359" s="14"/>
    </row>
    <row r="360" spans="1:3" ht="15">
      <c r="A360" s="14"/>
      <c r="B360" s="14"/>
      <c r="C360" s="14"/>
    </row>
    <row r="361" spans="1:3" ht="15">
      <c r="A361" s="14"/>
      <c r="B361" s="14"/>
      <c r="C361" s="14"/>
    </row>
    <row r="362" spans="1:3" ht="15">
      <c r="A362" s="14"/>
      <c r="B362" s="14"/>
      <c r="C362" s="14"/>
    </row>
    <row r="363" spans="1:3" ht="15">
      <c r="A363" s="14"/>
      <c r="B363" s="14"/>
      <c r="C363" s="14"/>
    </row>
    <row r="364" spans="1:3" ht="15">
      <c r="A364" s="14"/>
      <c r="B364" s="14"/>
      <c r="C364" s="14"/>
    </row>
    <row r="365" spans="1:3" ht="15">
      <c r="A365" s="14"/>
      <c r="B365" s="14"/>
      <c r="C365" s="14"/>
    </row>
    <row r="366" spans="1:3" ht="15">
      <c r="A366" s="14"/>
      <c r="B366" s="14"/>
      <c r="C366" s="14"/>
    </row>
    <row r="367" spans="1:3" ht="15">
      <c r="A367" s="14"/>
      <c r="B367" s="14"/>
      <c r="C367" s="14"/>
    </row>
    <row r="368" spans="1:3" ht="15">
      <c r="A368" s="14"/>
      <c r="B368" s="14"/>
      <c r="C368" s="14"/>
    </row>
    <row r="369" spans="1:3" ht="15">
      <c r="A369" s="14"/>
      <c r="B369" s="14"/>
      <c r="C369" s="14"/>
    </row>
    <row r="370" spans="1:3" ht="15">
      <c r="A370" s="14"/>
      <c r="B370" s="14"/>
      <c r="C370" s="14"/>
    </row>
    <row r="371" spans="1:3" ht="15">
      <c r="A371" s="14"/>
      <c r="B371" s="14"/>
      <c r="C371" s="14"/>
    </row>
    <row r="372" spans="1:3" ht="15">
      <c r="A372" s="14"/>
      <c r="B372" s="14"/>
      <c r="C372" s="14"/>
    </row>
    <row r="373" spans="1:3" ht="15">
      <c r="A373" s="14"/>
      <c r="B373" s="14"/>
      <c r="C373" s="14"/>
    </row>
    <row r="374" spans="1:3" ht="15">
      <c r="A374" s="14"/>
      <c r="B374" s="14"/>
      <c r="C374" s="14"/>
    </row>
    <row r="375" spans="1:3" ht="15">
      <c r="A375" s="14"/>
      <c r="B375" s="14"/>
      <c r="C375" s="14"/>
    </row>
    <row r="376" spans="1:3" ht="15">
      <c r="A376" s="14"/>
      <c r="B376" s="14"/>
      <c r="C376" s="14"/>
    </row>
    <row r="377" spans="1:3" ht="15">
      <c r="A377" s="14"/>
      <c r="B377" s="14"/>
      <c r="C377" s="14"/>
    </row>
    <row r="378" spans="1:3" ht="15">
      <c r="A378" s="14"/>
      <c r="B378" s="14"/>
      <c r="C378" s="14"/>
    </row>
    <row r="379" spans="1:3" ht="15">
      <c r="A379" s="14"/>
      <c r="B379" s="14"/>
      <c r="C379" s="14"/>
    </row>
    <row r="380" spans="1:3" ht="15">
      <c r="A380" s="14"/>
      <c r="B380" s="14"/>
      <c r="C380" s="14"/>
    </row>
    <row r="381" spans="1:3" ht="15">
      <c r="A381" s="14"/>
      <c r="B381" s="14"/>
      <c r="C381" s="14"/>
    </row>
    <row r="382" spans="1:3" ht="15">
      <c r="A382" s="14"/>
      <c r="B382" s="14"/>
      <c r="C382" s="14"/>
    </row>
    <row r="383" spans="1:3" ht="15">
      <c r="A383" s="14"/>
      <c r="B383" s="14"/>
      <c r="C383" s="14"/>
    </row>
    <row r="384" spans="1:3" ht="15">
      <c r="A384" s="14"/>
      <c r="B384" s="14"/>
      <c r="C384" s="14"/>
    </row>
    <row r="385" spans="1:3" ht="15">
      <c r="A385" s="14"/>
      <c r="B385" s="14"/>
      <c r="C385" s="14"/>
    </row>
    <row r="386" spans="1:3" ht="15">
      <c r="A386" s="14"/>
      <c r="B386" s="14"/>
      <c r="C386" s="14"/>
    </row>
    <row r="387" spans="1:3" ht="15">
      <c r="A387" s="14"/>
      <c r="B387" s="14"/>
      <c r="C387" s="14"/>
    </row>
    <row r="388" spans="1:3" ht="15">
      <c r="A388" s="14"/>
      <c r="B388" s="14"/>
      <c r="C388" s="14"/>
    </row>
    <row r="389" spans="1:3" ht="15">
      <c r="A389" s="14"/>
      <c r="B389" s="14"/>
      <c r="C389" s="14"/>
    </row>
    <row r="390" spans="1:3" ht="15">
      <c r="A390" s="14"/>
      <c r="B390" s="14"/>
      <c r="C390" s="14"/>
    </row>
    <row r="391" spans="1:3" ht="15">
      <c r="A391" s="14"/>
      <c r="B391" s="14"/>
      <c r="C391" s="14"/>
    </row>
    <row r="392" spans="1:3" ht="15">
      <c r="A392" s="14"/>
      <c r="B392" s="14"/>
      <c r="C392" s="14"/>
    </row>
    <row r="393" spans="1:3" ht="15">
      <c r="A393" s="14"/>
      <c r="B393" s="14"/>
      <c r="C393" s="14"/>
    </row>
    <row r="394" spans="1:3" ht="15">
      <c r="A394" s="14"/>
      <c r="B394" s="14"/>
      <c r="C394" s="14"/>
    </row>
    <row r="395" spans="1:3" ht="15">
      <c r="A395" s="14"/>
      <c r="B395" s="14"/>
      <c r="C395" s="14"/>
    </row>
    <row r="396" spans="1:3" ht="15">
      <c r="A396" s="14"/>
      <c r="B396" s="14"/>
      <c r="C396" s="14"/>
    </row>
    <row r="397" spans="1:3" ht="15">
      <c r="A397" s="14"/>
      <c r="B397" s="14"/>
      <c r="C397" s="14"/>
    </row>
    <row r="398" spans="1:3" ht="15">
      <c r="A398" s="14"/>
      <c r="B398" s="14"/>
      <c r="C398" s="14"/>
    </row>
    <row r="399" spans="1:3" ht="15">
      <c r="A399" s="14"/>
      <c r="B399" s="14"/>
      <c r="C399" s="14"/>
    </row>
    <row r="400" spans="1:3" ht="15">
      <c r="A400" s="14"/>
      <c r="B400" s="14"/>
      <c r="C400" s="14"/>
    </row>
    <row r="401" spans="1:3" ht="15">
      <c r="A401" s="14"/>
      <c r="B401" s="14"/>
      <c r="C401" s="14"/>
    </row>
    <row r="402" spans="1:3" ht="15">
      <c r="A402" s="14"/>
      <c r="B402" s="14"/>
      <c r="C402" s="14"/>
    </row>
    <row r="403" spans="1:3" ht="15">
      <c r="A403" s="14"/>
      <c r="B403" s="14"/>
      <c r="C403" s="14"/>
    </row>
    <row r="404" spans="1:3" ht="15">
      <c r="A404" s="14"/>
      <c r="B404" s="14"/>
      <c r="C404" s="14"/>
    </row>
    <row r="405" spans="1:3" ht="15">
      <c r="A405" s="14"/>
      <c r="B405" s="14"/>
      <c r="C405" s="14"/>
    </row>
    <row r="406" spans="1:3" ht="15">
      <c r="A406" s="14"/>
      <c r="B406" s="14"/>
      <c r="C406" s="14"/>
    </row>
    <row r="407" spans="1:3" ht="15">
      <c r="A407" s="14"/>
      <c r="B407" s="14"/>
      <c r="C407" s="14"/>
    </row>
    <row r="408" spans="1:3" ht="15">
      <c r="A408" s="14"/>
      <c r="B408" s="14"/>
      <c r="C408" s="14"/>
    </row>
    <row r="409" spans="1:3" ht="15">
      <c r="A409" s="14"/>
      <c r="B409" s="14"/>
      <c r="C409" s="14"/>
    </row>
    <row r="410" spans="1:3" ht="15">
      <c r="A410" s="14"/>
      <c r="B410" s="14"/>
      <c r="C410" s="14"/>
    </row>
    <row r="411" spans="1:3" ht="15">
      <c r="A411" s="14"/>
      <c r="B411" s="14"/>
      <c r="C411" s="14"/>
    </row>
    <row r="412" spans="1:3" ht="15">
      <c r="A412" s="14"/>
      <c r="B412" s="14"/>
      <c r="C412" s="14"/>
    </row>
    <row r="413" spans="1:3" ht="15">
      <c r="A413" s="14"/>
      <c r="B413" s="14"/>
      <c r="C413" s="14"/>
    </row>
    <row r="414" spans="1:3" ht="15">
      <c r="A414" s="14"/>
      <c r="B414" s="14"/>
      <c r="C414" s="14"/>
    </row>
    <row r="415" spans="1:3" ht="15">
      <c r="A415" s="14"/>
      <c r="B415" s="14"/>
      <c r="C415" s="14"/>
    </row>
    <row r="416" spans="1:3" ht="15">
      <c r="A416" s="14"/>
      <c r="B416" s="14"/>
      <c r="C416" s="14"/>
    </row>
    <row r="417" spans="1:3" ht="15">
      <c r="A417" s="14"/>
      <c r="B417" s="14"/>
      <c r="C417" s="14"/>
    </row>
    <row r="418" spans="1:3" ht="15">
      <c r="A418" s="14"/>
      <c r="B418" s="14"/>
      <c r="C418" s="14"/>
    </row>
    <row r="419" spans="1:3" ht="15">
      <c r="A419" s="14"/>
      <c r="B419" s="14"/>
      <c r="C419" s="14"/>
    </row>
    <row r="420" spans="1:3" ht="15">
      <c r="A420" s="14"/>
      <c r="B420" s="14"/>
      <c r="C420" s="14"/>
    </row>
    <row r="421" spans="1:3" ht="15">
      <c r="A421" s="14"/>
      <c r="B421" s="14"/>
      <c r="C421" s="14"/>
    </row>
    <row r="422" spans="1:3" ht="15">
      <c r="A422" s="14"/>
      <c r="B422" s="14"/>
      <c r="C422" s="14"/>
    </row>
    <row r="423" spans="1:3" ht="15">
      <c r="A423" s="14"/>
      <c r="B423" s="14"/>
      <c r="C423" s="14"/>
    </row>
    <row r="424" spans="1:3" ht="15">
      <c r="A424" s="14"/>
      <c r="B424" s="14"/>
      <c r="C424" s="14"/>
    </row>
    <row r="425" spans="1:3" ht="15">
      <c r="A425" s="14"/>
      <c r="B425" s="14"/>
      <c r="C425" s="14"/>
    </row>
    <row r="426" spans="1:3" ht="15">
      <c r="A426" s="14"/>
      <c r="B426" s="14"/>
      <c r="C426" s="14"/>
    </row>
    <row r="427" spans="1:3" ht="15">
      <c r="A427" s="14"/>
      <c r="B427" s="14"/>
      <c r="C427" s="14"/>
    </row>
    <row r="428" spans="1:3" ht="15">
      <c r="A428" s="14"/>
      <c r="B428" s="14"/>
      <c r="C428" s="14"/>
    </row>
    <row r="429" spans="1:3" ht="15">
      <c r="A429" s="14"/>
      <c r="B429" s="14"/>
      <c r="C429" s="14"/>
    </row>
    <row r="430" spans="1:3" ht="15">
      <c r="A430" s="14"/>
      <c r="B430" s="14"/>
      <c r="C430" s="14"/>
    </row>
    <row r="431" spans="1:3" ht="15">
      <c r="A431" s="14"/>
      <c r="B431" s="14"/>
      <c r="C431" s="14"/>
    </row>
    <row r="432" spans="1:3" ht="15">
      <c r="A432" s="14"/>
      <c r="B432" s="14"/>
      <c r="C432" s="14"/>
    </row>
    <row r="433" spans="1:3" ht="15">
      <c r="A433" s="14"/>
      <c r="B433" s="14"/>
      <c r="C433" s="14"/>
    </row>
    <row r="434" spans="1:3" ht="15">
      <c r="A434" s="14"/>
      <c r="B434" s="14"/>
      <c r="C434" s="14"/>
    </row>
    <row r="435" spans="1:3" ht="15">
      <c r="A435" s="14"/>
      <c r="B435" s="14"/>
      <c r="C435" s="14"/>
    </row>
    <row r="436" spans="1:3" ht="15">
      <c r="A436" s="14"/>
      <c r="B436" s="14"/>
      <c r="C436" s="14"/>
    </row>
    <row r="437" spans="1:3" ht="15">
      <c r="A437" s="14"/>
      <c r="B437" s="14"/>
      <c r="C437" s="14"/>
    </row>
    <row r="438" spans="1:3" ht="15">
      <c r="A438" s="14"/>
      <c r="B438" s="14"/>
      <c r="C438" s="14"/>
    </row>
    <row r="439" spans="1:3" ht="15">
      <c r="A439" s="14"/>
      <c r="B439" s="14"/>
      <c r="C439" s="14"/>
    </row>
    <row r="440" spans="1:3" ht="15">
      <c r="A440" s="14"/>
      <c r="B440" s="14"/>
      <c r="C440" s="14"/>
    </row>
    <row r="441" spans="1:3" ht="15">
      <c r="A441" s="14"/>
      <c r="B441" s="14"/>
      <c r="C441" s="14"/>
    </row>
    <row r="442" spans="1:3" ht="15">
      <c r="A442" s="14"/>
      <c r="B442" s="14"/>
      <c r="C442" s="14"/>
    </row>
    <row r="443" spans="1:3" ht="15">
      <c r="A443" s="14"/>
      <c r="B443" s="14"/>
      <c r="C443" s="14"/>
    </row>
    <row r="444" spans="1:3" ht="15">
      <c r="A444" s="14"/>
      <c r="B444" s="14"/>
      <c r="C444" s="14"/>
    </row>
    <row r="445" spans="1:3" ht="15">
      <c r="A445" s="14"/>
      <c r="B445" s="14"/>
      <c r="C445" s="14"/>
    </row>
    <row r="446" spans="1:3" ht="15">
      <c r="A446" s="14"/>
      <c r="B446" s="14"/>
      <c r="C446" s="14"/>
    </row>
    <row r="447" spans="1:3" ht="15">
      <c r="A447" s="14"/>
      <c r="B447" s="14"/>
      <c r="C447" s="14"/>
    </row>
    <row r="448" spans="1:3" ht="15">
      <c r="A448" s="14"/>
      <c r="B448" s="14"/>
      <c r="C448" s="14"/>
    </row>
    <row r="449" spans="1:3" ht="15">
      <c r="A449" s="14"/>
      <c r="B449" s="14"/>
      <c r="C449" s="14"/>
    </row>
    <row r="450" spans="1:3" ht="15">
      <c r="A450" s="14"/>
      <c r="B450" s="14"/>
      <c r="C450" s="14"/>
    </row>
    <row r="451" spans="1:3" ht="15">
      <c r="A451" s="14"/>
      <c r="B451" s="14"/>
      <c r="C451" s="14"/>
    </row>
    <row r="452" spans="1:3" ht="15">
      <c r="A452" s="14"/>
      <c r="B452" s="14"/>
      <c r="C452" s="14"/>
    </row>
    <row r="453" spans="1:3" ht="15">
      <c r="A453" s="14"/>
      <c r="B453" s="14"/>
      <c r="C453" s="14"/>
    </row>
    <row r="454" spans="1:3" ht="15">
      <c r="A454" s="14"/>
      <c r="B454" s="14"/>
      <c r="C454" s="14"/>
    </row>
    <row r="455" spans="1:3" ht="15">
      <c r="A455" s="14"/>
      <c r="B455" s="14"/>
      <c r="C455" s="14"/>
    </row>
    <row r="456" spans="1:3" ht="15">
      <c r="A456" s="14"/>
      <c r="B456" s="14"/>
      <c r="C456" s="14"/>
    </row>
    <row r="457" spans="1:3" ht="15">
      <c r="A457" s="14"/>
      <c r="B457" s="14"/>
      <c r="C457" s="14"/>
    </row>
    <row r="458" spans="1:3" ht="15">
      <c r="A458" s="14"/>
      <c r="B458" s="14"/>
      <c r="C458" s="14"/>
    </row>
    <row r="459" spans="1:3" ht="15">
      <c r="A459" s="14"/>
      <c r="B459" s="14"/>
      <c r="C459" s="14"/>
    </row>
    <row r="460" spans="1:3" ht="15">
      <c r="A460" s="14"/>
      <c r="B460" s="14"/>
      <c r="C460" s="14"/>
    </row>
    <row r="461" spans="1:3" ht="15">
      <c r="A461" s="14"/>
      <c r="B461" s="14"/>
      <c r="C461" s="14"/>
    </row>
    <row r="462" spans="1:3" ht="15">
      <c r="A462" s="14"/>
      <c r="B462" s="14"/>
      <c r="C462" s="14"/>
    </row>
    <row r="463" spans="1:3" ht="15">
      <c r="A463" s="14"/>
      <c r="B463" s="14"/>
      <c r="C463" s="14"/>
    </row>
    <row r="464" spans="1:3" ht="15">
      <c r="A464" s="14"/>
      <c r="B464" s="14"/>
      <c r="C464" s="14"/>
    </row>
    <row r="465" spans="1:3" ht="15">
      <c r="A465" s="14"/>
      <c r="B465" s="14"/>
      <c r="C465" s="14"/>
    </row>
    <row r="466" spans="1:3" ht="15">
      <c r="A466" s="14"/>
      <c r="B466" s="14"/>
      <c r="C466" s="14"/>
    </row>
    <row r="467" spans="1:3" ht="15">
      <c r="A467" s="14"/>
      <c r="B467" s="14"/>
      <c r="C467" s="14"/>
    </row>
    <row r="468" spans="1:3" ht="15">
      <c r="A468" s="14"/>
      <c r="B468" s="14"/>
      <c r="C468" s="14"/>
    </row>
    <row r="469" spans="1:3" ht="15">
      <c r="A469" s="14"/>
      <c r="B469" s="14"/>
      <c r="C469" s="14"/>
    </row>
    <row r="470" spans="1:3" ht="15">
      <c r="A470" s="14"/>
      <c r="B470" s="14"/>
      <c r="C470" s="14"/>
    </row>
    <row r="471" spans="1:3" ht="15">
      <c r="A471" s="14"/>
      <c r="B471" s="14"/>
      <c r="C471" s="14"/>
    </row>
    <row r="472" spans="1:3" ht="15">
      <c r="A472" s="14"/>
      <c r="B472" s="14"/>
      <c r="C472" s="14"/>
    </row>
    <row r="473" spans="1:3" ht="15">
      <c r="A473" s="14"/>
      <c r="B473" s="14"/>
      <c r="C473" s="14"/>
    </row>
    <row r="474" spans="1:3" ht="15">
      <c r="A474" s="14"/>
      <c r="B474" s="14"/>
      <c r="C474" s="14"/>
    </row>
    <row r="475" spans="1:3" ht="15">
      <c r="A475" s="14"/>
      <c r="B475" s="14"/>
      <c r="C475" s="14"/>
    </row>
    <row r="476" spans="1:3" ht="15">
      <c r="A476" s="14"/>
      <c r="B476" s="14"/>
      <c r="C476" s="14"/>
    </row>
    <row r="477" spans="1:3" ht="15">
      <c r="A477" s="14"/>
      <c r="B477" s="14"/>
      <c r="C477" s="14"/>
    </row>
    <row r="478" spans="1:3" ht="15">
      <c r="A478" s="14"/>
      <c r="B478" s="14"/>
      <c r="C478" s="14"/>
    </row>
    <row r="479" spans="1:3" ht="15">
      <c r="A479" s="14"/>
      <c r="B479" s="14"/>
      <c r="C479" s="14"/>
    </row>
    <row r="480" spans="1:3" ht="15">
      <c r="A480" s="14"/>
      <c r="B480" s="14"/>
      <c r="C480" s="14"/>
    </row>
    <row r="481" spans="1:3" ht="15">
      <c r="A481" s="14"/>
      <c r="B481" s="14"/>
      <c r="C481" s="14"/>
    </row>
    <row r="482" spans="1:3" ht="15">
      <c r="A482" s="14"/>
      <c r="B482" s="14"/>
      <c r="C482" s="14"/>
    </row>
    <row r="483" spans="1:3" ht="15">
      <c r="A483" s="14"/>
      <c r="B483" s="14"/>
      <c r="C483" s="14"/>
    </row>
    <row r="484" spans="1:3" ht="15">
      <c r="A484" s="14"/>
      <c r="B484" s="14"/>
      <c r="C484" s="14"/>
    </row>
    <row r="485" spans="1:3" ht="15">
      <c r="A485" s="14"/>
      <c r="B485" s="14"/>
      <c r="C485" s="14"/>
    </row>
    <row r="486" spans="1:3" ht="15">
      <c r="A486" s="14"/>
      <c r="B486" s="14"/>
      <c r="C486" s="14"/>
    </row>
    <row r="487" spans="1:3" ht="15">
      <c r="A487" s="14"/>
      <c r="B487" s="14"/>
      <c r="C487" s="14"/>
    </row>
    <row r="488" spans="1:3" ht="15">
      <c r="A488" s="14"/>
      <c r="B488" s="14"/>
      <c r="C488" s="14"/>
    </row>
    <row r="489" spans="1:3" ht="15">
      <c r="A489" s="14"/>
      <c r="B489" s="14"/>
      <c r="C489" s="14"/>
    </row>
    <row r="490" spans="1:3" ht="15">
      <c r="A490" s="14"/>
      <c r="B490" s="14"/>
      <c r="C490" s="14"/>
    </row>
    <row r="491" spans="1:3" ht="15">
      <c r="A491" s="14"/>
      <c r="B491" s="14"/>
      <c r="C491" s="14"/>
    </row>
    <row r="492" spans="1:3" ht="15">
      <c r="A492" s="14"/>
      <c r="B492" s="14"/>
      <c r="C492" s="14"/>
    </row>
    <row r="493" spans="1:3" ht="15">
      <c r="A493" s="14"/>
      <c r="B493" s="14"/>
      <c r="C493" s="14"/>
    </row>
    <row r="494" spans="1:3" ht="15">
      <c r="A494" s="14"/>
      <c r="B494" s="14"/>
      <c r="C494" s="14"/>
    </row>
    <row r="495" spans="1:3" ht="15">
      <c r="A495" s="14"/>
      <c r="B495" s="14"/>
      <c r="C495" s="14"/>
    </row>
    <row r="496" spans="1:3" ht="15">
      <c r="A496" s="14"/>
      <c r="B496" s="14"/>
      <c r="C496" s="14"/>
    </row>
    <row r="497" spans="1:3" ht="15">
      <c r="A497" s="14"/>
      <c r="B497" s="14"/>
      <c r="C497" s="14"/>
    </row>
    <row r="498" spans="1:3" ht="15">
      <c r="A498" s="14"/>
      <c r="B498" s="14"/>
      <c r="C498" s="14"/>
    </row>
    <row r="499" spans="1:3" ht="15">
      <c r="A499" s="14"/>
      <c r="B499" s="14"/>
      <c r="C499" s="14"/>
    </row>
    <row r="500" spans="1:3" ht="15">
      <c r="A500" s="14"/>
      <c r="B500" s="14"/>
      <c r="C500" s="14"/>
    </row>
    <row r="501" spans="1:3" ht="15">
      <c r="A501" s="14"/>
      <c r="B501" s="14"/>
      <c r="C501" s="14"/>
    </row>
    <row r="502" spans="1:3" ht="15">
      <c r="A502" s="14"/>
      <c r="B502" s="14"/>
      <c r="C502" s="14"/>
    </row>
    <row r="503" spans="1:3" ht="15">
      <c r="A503" s="14"/>
      <c r="B503" s="14"/>
      <c r="C503" s="14"/>
    </row>
    <row r="504" spans="1:3" ht="15">
      <c r="A504" s="14"/>
      <c r="B504" s="14"/>
      <c r="C504" s="14"/>
    </row>
    <row r="505" spans="1:3" ht="15">
      <c r="A505" s="14"/>
      <c r="B505" s="14"/>
      <c r="C505" s="14"/>
    </row>
    <row r="506" spans="1:3" ht="15">
      <c r="A506" s="14"/>
      <c r="B506" s="14"/>
      <c r="C506" s="14"/>
    </row>
    <row r="507" spans="1:3" ht="15">
      <c r="A507" s="14"/>
      <c r="B507" s="14"/>
      <c r="C507" s="14"/>
    </row>
    <row r="508" spans="1:3" ht="15">
      <c r="A508" s="14"/>
      <c r="B508" s="14"/>
      <c r="C508" s="14"/>
    </row>
    <row r="509" spans="1:3" ht="15">
      <c r="A509" s="14"/>
      <c r="B509" s="14"/>
      <c r="C509" s="14"/>
    </row>
    <row r="510" spans="1:3" ht="15">
      <c r="A510" s="14"/>
      <c r="B510" s="14"/>
      <c r="C510" s="14"/>
    </row>
    <row r="511" spans="1:3" ht="15">
      <c r="A511" s="14"/>
      <c r="B511" s="14"/>
      <c r="C511" s="14"/>
    </row>
    <row r="512" spans="1:3" ht="15">
      <c r="A512" s="14"/>
      <c r="B512" s="14"/>
      <c r="C512" s="14"/>
    </row>
    <row r="513" spans="1:3" ht="15">
      <c r="A513" s="14"/>
      <c r="B513" s="14"/>
      <c r="C513" s="14"/>
    </row>
    <row r="514" spans="1:3" ht="15">
      <c r="A514" s="14"/>
      <c r="B514" s="14"/>
      <c r="C514" s="14"/>
    </row>
    <row r="515" spans="1:3" ht="15">
      <c r="A515" s="14"/>
      <c r="B515" s="14"/>
      <c r="C515" s="14"/>
    </row>
    <row r="516" spans="1:3" ht="15">
      <c r="A516" s="14"/>
      <c r="B516" s="14"/>
      <c r="C516" s="14"/>
    </row>
    <row r="517" spans="1:3" ht="15">
      <c r="A517" s="14"/>
      <c r="B517" s="14"/>
      <c r="C517" s="14"/>
    </row>
    <row r="518" spans="1:3" ht="15">
      <c r="A518" s="14"/>
      <c r="B518" s="14"/>
      <c r="C518" s="14"/>
    </row>
    <row r="519" spans="1:3" ht="15">
      <c r="A519" s="14"/>
      <c r="B519" s="14"/>
      <c r="C519" s="14"/>
    </row>
    <row r="520" spans="1:3" ht="15">
      <c r="A520" s="14"/>
      <c r="B520" s="14"/>
      <c r="C520" s="14"/>
    </row>
    <row r="521" spans="1:3" ht="15">
      <c r="A521" s="14"/>
      <c r="B521" s="14"/>
      <c r="C521" s="14"/>
    </row>
    <row r="522" spans="1:3" ht="15">
      <c r="A522" s="14"/>
      <c r="B522" s="14"/>
      <c r="C522" s="14"/>
    </row>
    <row r="523" spans="1:3" ht="15">
      <c r="A523" s="14"/>
      <c r="B523" s="14"/>
      <c r="C523" s="14"/>
    </row>
    <row r="524" spans="1:3" ht="15">
      <c r="A524" s="14"/>
      <c r="B524" s="14"/>
      <c r="C524" s="14"/>
    </row>
    <row r="525" spans="1:3" ht="15">
      <c r="A525" s="14"/>
      <c r="B525" s="14"/>
      <c r="C525" s="14"/>
    </row>
    <row r="526" spans="1:3" ht="15">
      <c r="A526" s="14"/>
      <c r="B526" s="14"/>
      <c r="C526" s="14"/>
    </row>
    <row r="527" spans="1:3" ht="15">
      <c r="A527" s="14"/>
      <c r="B527" s="14"/>
      <c r="C527" s="14"/>
    </row>
    <row r="528" spans="1:3" ht="15">
      <c r="A528" s="14"/>
      <c r="B528" s="14"/>
      <c r="C528" s="14"/>
    </row>
    <row r="529" spans="1:3" ht="15">
      <c r="A529" s="14"/>
      <c r="B529" s="14"/>
      <c r="C529" s="14"/>
    </row>
    <row r="530" spans="1:3" ht="15">
      <c r="A530" s="14"/>
      <c r="B530" s="14"/>
      <c r="C530" s="14"/>
    </row>
    <row r="531" spans="1:3" ht="15">
      <c r="A531" s="14"/>
      <c r="B531" s="14"/>
      <c r="C531" s="14"/>
    </row>
    <row r="532" spans="1:3" ht="15">
      <c r="A532" s="14"/>
      <c r="B532" s="14"/>
      <c r="C532" s="14"/>
    </row>
    <row r="533" spans="1:3" ht="15">
      <c r="A533" s="14"/>
      <c r="B533" s="14"/>
      <c r="C533" s="14"/>
    </row>
    <row r="534" spans="1:3" ht="15">
      <c r="A534" s="14"/>
      <c r="B534" s="14"/>
      <c r="C534" s="14"/>
    </row>
    <row r="535" spans="1:3" ht="15">
      <c r="A535" s="14"/>
      <c r="B535" s="14"/>
      <c r="C535" s="14"/>
    </row>
    <row r="536" spans="1:3" ht="15">
      <c r="A536" s="14"/>
      <c r="B536" s="14"/>
      <c r="C536" s="14"/>
    </row>
    <row r="537" spans="1:3" ht="15">
      <c r="A537" s="14"/>
      <c r="B537" s="14"/>
      <c r="C537" s="14"/>
    </row>
    <row r="538" spans="1:3" ht="15">
      <c r="A538" s="14"/>
      <c r="B538" s="14"/>
      <c r="C538" s="14"/>
    </row>
    <row r="539" spans="1:3" ht="15">
      <c r="A539" s="14"/>
      <c r="B539" s="14"/>
      <c r="C539" s="14"/>
    </row>
    <row r="540" spans="1:3" ht="15">
      <c r="A540" s="14"/>
      <c r="B540" s="14"/>
      <c r="C540" s="14"/>
    </row>
    <row r="541" spans="1:3" ht="15">
      <c r="A541" s="14"/>
      <c r="B541" s="14"/>
      <c r="C541" s="14"/>
    </row>
    <row r="542" spans="1:3" ht="15">
      <c r="A542" s="14"/>
      <c r="B542" s="14"/>
      <c r="C542" s="14"/>
    </row>
    <row r="543" spans="1:3" ht="15">
      <c r="A543" s="14"/>
      <c r="B543" s="14"/>
      <c r="C543" s="14"/>
    </row>
    <row r="544" spans="1:3" ht="15">
      <c r="A544" s="14"/>
      <c r="B544" s="14"/>
      <c r="C544" s="14"/>
    </row>
    <row r="545" spans="1:3" ht="15">
      <c r="A545" s="14"/>
      <c r="B545" s="14"/>
      <c r="C545" s="14"/>
    </row>
    <row r="546" spans="1:3" ht="15">
      <c r="A546" s="14"/>
      <c r="B546" s="14"/>
      <c r="C546" s="14"/>
    </row>
    <row r="547" spans="1:3" ht="15">
      <c r="A547" s="14"/>
      <c r="B547" s="14"/>
      <c r="C547" s="14"/>
    </row>
    <row r="548" spans="1:3" ht="15">
      <c r="A548" s="14"/>
      <c r="B548" s="14"/>
      <c r="C548" s="14"/>
    </row>
    <row r="549" spans="1:3" ht="15">
      <c r="A549" s="14"/>
      <c r="B549" s="14"/>
      <c r="C549" s="14"/>
    </row>
    <row r="550" spans="1:3" ht="15">
      <c r="A550" s="14"/>
      <c r="B550" s="14"/>
      <c r="C550" s="14"/>
    </row>
    <row r="551" spans="1:3" ht="15">
      <c r="A551" s="14"/>
      <c r="B551" s="14"/>
      <c r="C551" s="14"/>
    </row>
    <row r="552" spans="1:3" ht="15">
      <c r="A552" s="14"/>
      <c r="B552" s="14"/>
      <c r="C552" s="14"/>
    </row>
    <row r="553" spans="1:3" ht="15">
      <c r="A553" s="14"/>
      <c r="B553" s="14"/>
      <c r="C553" s="14"/>
    </row>
    <row r="554" spans="1:3" ht="15">
      <c r="A554" s="14"/>
      <c r="B554" s="14"/>
      <c r="C554" s="14"/>
    </row>
    <row r="555" spans="1:3" ht="15">
      <c r="A555" s="14"/>
      <c r="B555" s="14"/>
      <c r="C555" s="14"/>
    </row>
    <row r="556" spans="1:3" ht="15">
      <c r="A556" s="14"/>
      <c r="B556" s="14"/>
      <c r="C556" s="14"/>
    </row>
    <row r="557" spans="1:3" ht="15">
      <c r="A557" s="14"/>
      <c r="B557" s="14"/>
      <c r="C557" s="14"/>
    </row>
    <row r="558" spans="1:3" ht="15">
      <c r="A558" s="14"/>
      <c r="B558" s="14"/>
      <c r="C558" s="14"/>
    </row>
    <row r="559" spans="1:3" ht="15">
      <c r="A559" s="14"/>
      <c r="B559" s="14"/>
      <c r="C559" s="14"/>
    </row>
    <row r="560" spans="1:3" ht="15">
      <c r="A560" s="14"/>
      <c r="B560" s="14"/>
      <c r="C560" s="14"/>
    </row>
    <row r="561" spans="1:3" ht="15">
      <c r="A561" s="14"/>
      <c r="B561" s="14"/>
      <c r="C561" s="14"/>
    </row>
    <row r="562" spans="1:3" ht="15">
      <c r="A562" s="14"/>
      <c r="B562" s="14"/>
      <c r="C562" s="14"/>
    </row>
    <row r="563" spans="1:3" ht="15">
      <c r="A563" s="14"/>
      <c r="B563" s="14"/>
      <c r="C563" s="14"/>
    </row>
    <row r="564" spans="1:3" ht="15">
      <c r="A564" s="14"/>
      <c r="B564" s="14"/>
      <c r="C564" s="14"/>
    </row>
    <row r="565" spans="1:3" ht="15">
      <c r="A565" s="14"/>
      <c r="B565" s="14"/>
      <c r="C565" s="14"/>
    </row>
    <row r="566" spans="1:3" ht="15">
      <c r="A566" s="14"/>
      <c r="B566" s="14"/>
      <c r="C566" s="14"/>
    </row>
    <row r="567" spans="1:3" ht="15">
      <c r="A567" s="14"/>
      <c r="B567" s="14"/>
      <c r="C567" s="14"/>
    </row>
    <row r="568" spans="1:3" ht="15">
      <c r="A568" s="14"/>
      <c r="B568" s="14"/>
      <c r="C568" s="14"/>
    </row>
    <row r="569" spans="1:3" ht="15">
      <c r="A569" s="14"/>
      <c r="B569" s="14"/>
      <c r="C569" s="14"/>
    </row>
    <row r="570" spans="1:3" ht="15">
      <c r="A570" s="14"/>
      <c r="B570" s="14"/>
      <c r="C570" s="14"/>
    </row>
    <row r="571" spans="1:3" ht="15">
      <c r="A571" s="14"/>
      <c r="B571" s="14"/>
      <c r="C571" s="14"/>
    </row>
    <row r="572" spans="1:3" ht="15">
      <c r="A572" s="14"/>
      <c r="B572" s="14"/>
      <c r="C572" s="14"/>
    </row>
    <row r="573" spans="1:3" ht="15">
      <c r="A573" s="14"/>
      <c r="B573" s="14"/>
      <c r="C573" s="14"/>
    </row>
    <row r="574" spans="1:3" ht="15">
      <c r="A574" s="14"/>
      <c r="B574" s="14"/>
      <c r="C574" s="14"/>
    </row>
    <row r="575" spans="1:3" ht="15">
      <c r="A575" s="14"/>
      <c r="B575" s="14"/>
      <c r="C575" s="14"/>
    </row>
    <row r="576" spans="1:3" ht="15">
      <c r="A576" s="14"/>
      <c r="B576" s="14"/>
      <c r="C576" s="14"/>
    </row>
    <row r="577" spans="1:3" ht="15">
      <c r="A577" s="14"/>
      <c r="B577" s="14"/>
      <c r="C577" s="14"/>
    </row>
    <row r="578" spans="1:3" ht="15">
      <c r="A578" s="14"/>
      <c r="B578" s="14"/>
      <c r="C578" s="14"/>
    </row>
    <row r="579" spans="1:3" ht="15">
      <c r="A579" s="14"/>
      <c r="B579" s="14"/>
      <c r="C579" s="14"/>
    </row>
    <row r="580" spans="1:3" ht="15">
      <c r="A580" s="14"/>
      <c r="B580" s="14"/>
      <c r="C580" s="14"/>
    </row>
    <row r="581" spans="1:3" ht="15">
      <c r="A581" s="14"/>
      <c r="B581" s="14"/>
      <c r="C581" s="14"/>
    </row>
    <row r="582" spans="1:3" ht="15">
      <c r="A582" s="14"/>
      <c r="B582" s="14"/>
      <c r="C582" s="14"/>
    </row>
    <row r="583" spans="1:3" ht="15">
      <c r="A583" s="14"/>
      <c r="B583" s="14"/>
      <c r="C583" s="14"/>
    </row>
    <row r="584" spans="1:3" ht="15">
      <c r="A584" s="14"/>
      <c r="B584" s="14"/>
      <c r="C584" s="14"/>
    </row>
    <row r="585" spans="1:3" ht="15">
      <c r="A585" s="14"/>
      <c r="B585" s="14"/>
      <c r="C585" s="14"/>
    </row>
    <row r="586" spans="1:3" ht="15">
      <c r="A586" s="14"/>
      <c r="B586" s="14"/>
      <c r="C586" s="14"/>
    </row>
    <row r="587" spans="1:3" ht="15">
      <c r="A587" s="14"/>
      <c r="B587" s="14"/>
      <c r="C587" s="14"/>
    </row>
    <row r="588" spans="1:3" ht="15">
      <c r="A588" s="14"/>
      <c r="B588" s="14"/>
      <c r="C588" s="14"/>
    </row>
    <row r="589" spans="1:3" ht="15">
      <c r="A589" s="14"/>
      <c r="B589" s="14"/>
      <c r="C589" s="14"/>
    </row>
    <row r="590" spans="1:3" ht="15">
      <c r="A590" s="14"/>
      <c r="B590" s="14"/>
      <c r="C590" s="14"/>
    </row>
    <row r="591" spans="1:3" ht="15">
      <c r="A591" s="14"/>
      <c r="B591" s="14"/>
      <c r="C591" s="14"/>
    </row>
    <row r="592" spans="1:3" ht="15">
      <c r="A592" s="14"/>
      <c r="B592" s="14"/>
      <c r="C592" s="14"/>
    </row>
    <row r="593" spans="1:3" ht="15">
      <c r="A593" s="14"/>
      <c r="B593" s="14"/>
      <c r="C593" s="14"/>
    </row>
    <row r="594" spans="1:3" ht="15">
      <c r="A594" s="14"/>
      <c r="B594" s="14"/>
      <c r="C594" s="14"/>
    </row>
    <row r="595" spans="1:3" ht="15">
      <c r="A595" s="14"/>
      <c r="B595" s="14"/>
      <c r="C595" s="14"/>
    </row>
    <row r="596" spans="1:3" ht="15">
      <c r="A596" s="14"/>
      <c r="B596" s="14"/>
      <c r="C596" s="14"/>
    </row>
    <row r="597" spans="1:3" ht="15">
      <c r="A597" s="14"/>
      <c r="B597" s="14"/>
      <c r="C597" s="14"/>
    </row>
    <row r="598" spans="1:3" ht="15">
      <c r="A598" s="14"/>
      <c r="B598" s="14"/>
      <c r="C598" s="14"/>
    </row>
    <row r="599" spans="1:3" ht="15">
      <c r="A599" s="14"/>
      <c r="B599" s="14"/>
      <c r="C599" s="14"/>
    </row>
    <row r="600" spans="1:3" ht="15">
      <c r="A600" s="14"/>
      <c r="B600" s="14"/>
      <c r="C600" s="14"/>
    </row>
    <row r="601" spans="1:3" ht="15">
      <c r="A601" s="14"/>
      <c r="B601" s="14"/>
      <c r="C601" s="14"/>
    </row>
    <row r="602" spans="1:3" ht="15">
      <c r="A602" s="14"/>
      <c r="B602" s="14"/>
      <c r="C602" s="14"/>
    </row>
    <row r="603" spans="1:3" ht="15">
      <c r="A603" s="14"/>
      <c r="B603" s="14"/>
      <c r="C603" s="14"/>
    </row>
    <row r="604" spans="1:3" ht="15">
      <c r="A604" s="14"/>
      <c r="B604" s="14"/>
      <c r="C604" s="14"/>
    </row>
    <row r="605" spans="1:3" ht="15">
      <c r="A605" s="14"/>
      <c r="B605" s="14"/>
      <c r="C605" s="14"/>
    </row>
    <row r="606" spans="1:3" ht="15">
      <c r="A606" s="14"/>
      <c r="B606" s="14"/>
      <c r="C606" s="14"/>
    </row>
    <row r="607" spans="1:3" ht="15">
      <c r="A607" s="14"/>
      <c r="B607" s="14"/>
      <c r="C607" s="14"/>
    </row>
    <row r="608" spans="1:3" ht="15">
      <c r="A608" s="14"/>
      <c r="B608" s="14"/>
      <c r="C608" s="14"/>
    </row>
    <row r="609" spans="1:3" ht="15">
      <c r="A609" s="14"/>
      <c r="B609" s="14"/>
      <c r="C609" s="14"/>
    </row>
    <row r="610" spans="1:3" ht="15">
      <c r="A610" s="14"/>
      <c r="B610" s="14"/>
      <c r="C610" s="14"/>
    </row>
    <row r="611" spans="1:3" ht="15">
      <c r="A611" s="14"/>
      <c r="B611" s="14"/>
      <c r="C611" s="14"/>
    </row>
    <row r="612" spans="1:3" ht="15">
      <c r="A612" s="14"/>
      <c r="B612" s="14"/>
      <c r="C612" s="14"/>
    </row>
    <row r="613" spans="1:3" ht="15">
      <c r="A613" s="14"/>
      <c r="B613" s="14"/>
      <c r="C613" s="14"/>
    </row>
    <row r="614" spans="1:3" ht="15">
      <c r="A614" s="14"/>
      <c r="B614" s="14"/>
      <c r="C614" s="14"/>
    </row>
    <row r="615" spans="1:3" ht="15">
      <c r="A615" s="14"/>
      <c r="B615" s="14"/>
      <c r="C615" s="14"/>
    </row>
    <row r="616" spans="1:3" ht="15">
      <c r="A616" s="14"/>
      <c r="B616" s="14"/>
      <c r="C616" s="14"/>
    </row>
    <row r="617" spans="1:3" ht="15">
      <c r="A617" s="14"/>
      <c r="B617" s="14"/>
      <c r="C617" s="14"/>
    </row>
    <row r="618" spans="1:3" ht="15">
      <c r="A618" s="14"/>
      <c r="B618" s="14"/>
      <c r="C618" s="14"/>
    </row>
    <row r="619" spans="1:3" ht="15">
      <c r="A619" s="14"/>
      <c r="B619" s="14"/>
      <c r="C619" s="14"/>
    </row>
    <row r="620" spans="1:3" ht="15">
      <c r="A620" s="14"/>
      <c r="B620" s="14"/>
      <c r="C620" s="14"/>
    </row>
    <row r="621" spans="1:3" ht="15">
      <c r="A621" s="14"/>
      <c r="B621" s="14"/>
      <c r="C621" s="14"/>
    </row>
    <row r="622" spans="1:3" ht="15">
      <c r="A622" s="14"/>
      <c r="B622" s="14"/>
      <c r="C622" s="14"/>
    </row>
    <row r="623" spans="1:3" ht="15">
      <c r="A623" s="14"/>
      <c r="B623" s="14"/>
      <c r="C623" s="14"/>
    </row>
    <row r="624" spans="1:3" ht="15">
      <c r="A624" s="14"/>
      <c r="B624" s="14"/>
      <c r="C624" s="14"/>
    </row>
    <row r="625" spans="1:3" ht="15">
      <c r="A625" s="14"/>
      <c r="B625" s="14"/>
      <c r="C625" s="14"/>
    </row>
    <row r="626" spans="1:3" ht="15">
      <c r="A626" s="14"/>
      <c r="B626" s="14"/>
      <c r="C626" s="14"/>
    </row>
    <row r="627" spans="1:3" ht="15">
      <c r="A627" s="14"/>
      <c r="B627" s="14"/>
      <c r="C627" s="14"/>
    </row>
    <row r="628" spans="1:3" ht="15">
      <c r="A628" s="14"/>
      <c r="B628" s="14"/>
      <c r="C628" s="14"/>
    </row>
    <row r="629" spans="1:3" ht="15">
      <c r="A629" s="14"/>
      <c r="B629" s="14"/>
      <c r="C629" s="14"/>
    </row>
    <row r="630" spans="1:3" ht="15">
      <c r="A630" s="14"/>
      <c r="B630" s="14"/>
      <c r="C630" s="14"/>
    </row>
    <row r="631" spans="1:3" ht="15">
      <c r="A631" s="14"/>
      <c r="B631" s="14"/>
      <c r="C631" s="14"/>
    </row>
    <row r="632" spans="1:3" ht="15">
      <c r="A632" s="14"/>
      <c r="B632" s="14"/>
      <c r="C632" s="14"/>
    </row>
    <row r="633" spans="1:3" ht="15">
      <c r="A633" s="14"/>
      <c r="B633" s="14"/>
      <c r="C633" s="14"/>
    </row>
    <row r="634" spans="1:3" ht="15">
      <c r="A634" s="14"/>
      <c r="B634" s="14"/>
      <c r="C634" s="14"/>
    </row>
    <row r="635" spans="1:3" ht="15">
      <c r="A635" s="14"/>
      <c r="B635" s="14"/>
      <c r="C635" s="14"/>
    </row>
    <row r="636" spans="1:3" ht="15">
      <c r="A636" s="14"/>
      <c r="B636" s="14"/>
      <c r="C636" s="14"/>
    </row>
    <row r="637" spans="1:3" ht="15">
      <c r="A637" s="14"/>
      <c r="B637" s="14"/>
      <c r="C637" s="14"/>
    </row>
    <row r="638" spans="1:3" ht="15">
      <c r="A638" s="14"/>
      <c r="B638" s="14"/>
      <c r="C638" s="14"/>
    </row>
    <row r="639" spans="1:3" ht="15">
      <c r="A639" s="14"/>
      <c r="B639" s="14"/>
      <c r="C639" s="14"/>
    </row>
    <row r="640" spans="1:3" ht="15">
      <c r="A640" s="14"/>
      <c r="B640" s="14"/>
      <c r="C640" s="14"/>
    </row>
    <row r="641" spans="1:3" ht="15">
      <c r="A641" s="14"/>
      <c r="B641" s="14"/>
      <c r="C641" s="14"/>
    </row>
    <row r="642" spans="1:3" ht="15">
      <c r="A642" s="14"/>
      <c r="B642" s="14"/>
      <c r="C642" s="14"/>
    </row>
    <row r="643" spans="1:3" ht="15">
      <c r="A643" s="14"/>
      <c r="B643" s="14"/>
      <c r="C643" s="14"/>
    </row>
    <row r="644" spans="1:3" ht="15">
      <c r="A644" s="14"/>
      <c r="B644" s="14"/>
      <c r="C644" s="14"/>
    </row>
    <row r="645" spans="1:3" ht="15">
      <c r="A645" s="14"/>
      <c r="B645" s="14"/>
      <c r="C645" s="14"/>
    </row>
    <row r="646" spans="1:3" ht="15">
      <c r="A646" s="14"/>
      <c r="B646" s="14"/>
      <c r="C646" s="14"/>
    </row>
    <row r="647" spans="1:3" ht="15">
      <c r="A647" s="14"/>
      <c r="B647" s="14"/>
      <c r="C647" s="14"/>
    </row>
    <row r="648" spans="1:3" ht="15">
      <c r="A648" s="14"/>
      <c r="B648" s="14"/>
      <c r="C648" s="14"/>
    </row>
    <row r="649" spans="1:3" ht="15">
      <c r="A649" s="14"/>
      <c r="B649" s="14"/>
      <c r="C649" s="14"/>
    </row>
    <row r="650" spans="1:3" ht="15">
      <c r="A650" s="14"/>
      <c r="B650" s="14"/>
      <c r="C650" s="14"/>
    </row>
    <row r="651" spans="1:3" ht="15">
      <c r="A651" s="14"/>
      <c r="B651" s="14"/>
      <c r="C651" s="14"/>
    </row>
    <row r="652" spans="1:3" ht="15">
      <c r="A652" s="14"/>
      <c r="B652" s="14"/>
      <c r="C652" s="14"/>
    </row>
    <row r="653" spans="1:3" ht="15">
      <c r="A653" s="14"/>
      <c r="B653" s="14"/>
      <c r="C653" s="14"/>
    </row>
    <row r="654" spans="1:3" ht="15">
      <c r="A654" s="14"/>
      <c r="B654" s="14"/>
      <c r="C654" s="14"/>
    </row>
    <row r="655" spans="1:3" ht="15">
      <c r="A655" s="14"/>
      <c r="B655" s="14"/>
      <c r="C655" s="14"/>
    </row>
    <row r="656" spans="1:3" ht="15">
      <c r="A656" s="14"/>
      <c r="B656" s="14"/>
      <c r="C656" s="14"/>
    </row>
    <row r="657" spans="1:3" ht="15">
      <c r="A657" s="14"/>
      <c r="B657" s="14"/>
      <c r="C657" s="14"/>
    </row>
    <row r="658" spans="1:3" ht="15">
      <c r="A658" s="14"/>
      <c r="B658" s="14"/>
      <c r="C658" s="14"/>
    </row>
    <row r="659" spans="1:3" ht="15">
      <c r="A659" s="14"/>
      <c r="B659" s="14"/>
      <c r="C659" s="14"/>
    </row>
    <row r="660" spans="1:3" ht="15">
      <c r="A660" s="14"/>
      <c r="B660" s="14"/>
      <c r="C660" s="14"/>
    </row>
    <row r="661" spans="1:3" ht="15">
      <c r="A661" s="14"/>
      <c r="B661" s="14"/>
      <c r="C661" s="14"/>
    </row>
    <row r="662" spans="1:3" ht="15">
      <c r="A662" s="14"/>
      <c r="B662" s="14"/>
      <c r="C662" s="14"/>
    </row>
    <row r="663" spans="1:3" ht="15">
      <c r="A663" s="14"/>
      <c r="B663" s="14"/>
      <c r="C663" s="14"/>
    </row>
    <row r="664" spans="1:3" ht="15">
      <c r="A664" s="14"/>
      <c r="B664" s="14"/>
      <c r="C664" s="14"/>
    </row>
    <row r="665" spans="1:3" ht="15">
      <c r="A665" s="14"/>
      <c r="B665" s="14"/>
      <c r="C665" s="14"/>
    </row>
    <row r="666" spans="1:3" ht="15">
      <c r="A666" s="14"/>
      <c r="B666" s="14"/>
      <c r="C666" s="14"/>
    </row>
    <row r="667" spans="1:3" ht="15">
      <c r="A667" s="14"/>
      <c r="B667" s="14"/>
      <c r="C667" s="14"/>
    </row>
    <row r="668" spans="1:3" ht="15">
      <c r="A668" s="14"/>
      <c r="B668" s="14"/>
      <c r="C668" s="14"/>
    </row>
    <row r="669" spans="1:3" ht="15">
      <c r="A669" s="14"/>
      <c r="B669" s="14"/>
      <c r="C669" s="14"/>
    </row>
    <row r="670" spans="1:3" ht="15">
      <c r="A670" s="14"/>
      <c r="B670" s="14"/>
      <c r="C670" s="14"/>
    </row>
    <row r="671" spans="1:3" ht="15">
      <c r="A671" s="14"/>
      <c r="B671" s="14"/>
      <c r="C671" s="14"/>
    </row>
    <row r="672" spans="1:3" ht="15">
      <c r="A672" s="14"/>
      <c r="B672" s="14"/>
      <c r="C672" s="14"/>
    </row>
    <row r="673" spans="1:3" ht="15">
      <c r="A673" s="14"/>
      <c r="B673" s="14"/>
      <c r="C673" s="14"/>
    </row>
    <row r="674" spans="1:3" ht="15">
      <c r="A674" s="14"/>
      <c r="B674" s="14"/>
      <c r="C674" s="14"/>
    </row>
    <row r="675" spans="1:3" ht="15">
      <c r="A675" s="14"/>
      <c r="B675" s="14"/>
      <c r="C675" s="14"/>
    </row>
    <row r="676" spans="1:3" ht="15">
      <c r="A676" s="14"/>
      <c r="B676" s="14"/>
      <c r="C676" s="14"/>
    </row>
    <row r="677" spans="1:3" ht="15">
      <c r="A677" s="14"/>
      <c r="B677" s="14"/>
      <c r="C677" s="14"/>
    </row>
    <row r="678" spans="1:3" ht="15">
      <c r="A678" s="14"/>
      <c r="B678" s="14"/>
      <c r="C678" s="14"/>
    </row>
    <row r="679" spans="1:3" ht="15">
      <c r="A679" s="14"/>
      <c r="B679" s="14"/>
      <c r="C679" s="14"/>
    </row>
    <row r="680" spans="1:3" ht="15">
      <c r="A680" s="14"/>
      <c r="B680" s="14"/>
      <c r="C680" s="14"/>
    </row>
    <row r="681" spans="1:3" ht="15">
      <c r="A681" s="14"/>
      <c r="B681" s="14"/>
      <c r="C681" s="14"/>
    </row>
    <row r="682" spans="1:3" ht="15">
      <c r="A682" s="14"/>
      <c r="B682" s="14"/>
      <c r="C682" s="14"/>
    </row>
    <row r="683" spans="1:3" ht="15">
      <c r="A683" s="14"/>
      <c r="B683" s="14"/>
      <c r="C683" s="14"/>
    </row>
    <row r="684" spans="1:3" ht="15">
      <c r="A684" s="14"/>
      <c r="B684" s="14"/>
      <c r="C684" s="14"/>
    </row>
    <row r="685" spans="1:3" ht="15">
      <c r="A685" s="14"/>
      <c r="B685" s="14"/>
      <c r="C685" s="14"/>
    </row>
    <row r="686" spans="1:3" ht="15">
      <c r="A686" s="14"/>
      <c r="B686" s="14"/>
      <c r="C686" s="14"/>
    </row>
    <row r="687" spans="1:3" ht="15">
      <c r="A687" s="14"/>
      <c r="B687" s="14"/>
      <c r="C687" s="14"/>
    </row>
    <row r="688" spans="1:3" ht="15">
      <c r="A688" s="14"/>
      <c r="B688" s="14"/>
      <c r="C688" s="14"/>
    </row>
    <row r="689" spans="1:3" ht="15">
      <c r="A689" s="14"/>
      <c r="B689" s="14"/>
      <c r="C689" s="14"/>
    </row>
    <row r="690" spans="1:3" ht="15">
      <c r="A690" s="14"/>
      <c r="B690" s="14"/>
      <c r="C690" s="14"/>
    </row>
    <row r="691" spans="1:3" ht="15">
      <c r="A691" s="14"/>
      <c r="B691" s="14"/>
      <c r="C691" s="14"/>
    </row>
    <row r="692" spans="1:3" ht="15">
      <c r="A692" s="14"/>
      <c r="B692" s="14"/>
      <c r="C692" s="14"/>
    </row>
    <row r="693" spans="1:3" ht="15">
      <c r="A693" s="14"/>
      <c r="B693" s="14"/>
      <c r="C693" s="14"/>
    </row>
    <row r="694" spans="1:3" ht="15">
      <c r="A694" s="14"/>
      <c r="B694" s="14"/>
      <c r="C694" s="14"/>
    </row>
    <row r="695" spans="1:3" ht="15">
      <c r="A695" s="14"/>
      <c r="B695" s="14"/>
      <c r="C695" s="14"/>
    </row>
    <row r="696" spans="1:3" ht="15">
      <c r="A696" s="14"/>
      <c r="B696" s="14"/>
      <c r="C696" s="14"/>
    </row>
    <row r="697" spans="1:3" ht="15">
      <c r="A697" s="14"/>
      <c r="B697" s="14"/>
      <c r="C697" s="14"/>
    </row>
    <row r="698" spans="1:3" ht="15">
      <c r="A698" s="14"/>
      <c r="B698" s="14"/>
      <c r="C698" s="14"/>
    </row>
    <row r="699" spans="1:3" ht="15">
      <c r="A699" s="14"/>
      <c r="B699" s="14"/>
      <c r="C699" s="14"/>
    </row>
    <row r="700" spans="1:3" ht="15">
      <c r="A700" s="14"/>
      <c r="B700" s="14"/>
      <c r="C700" s="14"/>
    </row>
    <row r="701" spans="1:3" ht="15">
      <c r="A701" s="14"/>
      <c r="B701" s="14"/>
      <c r="C701" s="14"/>
    </row>
    <row r="702" spans="1:3" ht="15">
      <c r="A702" s="14"/>
      <c r="B702" s="14"/>
      <c r="C702" s="14"/>
    </row>
    <row r="703" spans="1:3" ht="15">
      <c r="A703" s="14"/>
      <c r="B703" s="14"/>
      <c r="C703" s="14"/>
    </row>
    <row r="704" spans="1:3" ht="15">
      <c r="A704" s="14"/>
      <c r="B704" s="14"/>
      <c r="C704" s="14"/>
    </row>
    <row r="705" spans="1:3" ht="15">
      <c r="A705" s="14"/>
      <c r="B705" s="14"/>
      <c r="C705" s="14"/>
    </row>
    <row r="706" spans="1:3" ht="15">
      <c r="A706" s="14"/>
      <c r="B706" s="14"/>
      <c r="C706" s="14"/>
    </row>
    <row r="707" spans="1:3" ht="15">
      <c r="A707" s="14"/>
      <c r="B707" s="14"/>
      <c r="C707" s="14"/>
    </row>
    <row r="708" spans="1:3" ht="15">
      <c r="A708" s="14"/>
      <c r="B708" s="14"/>
      <c r="C708" s="14"/>
    </row>
    <row r="709" spans="1:3" ht="15">
      <c r="A709" s="14"/>
      <c r="B709" s="14"/>
      <c r="C709" s="14"/>
    </row>
    <row r="710" spans="1:3" ht="15">
      <c r="A710" s="14"/>
      <c r="B710" s="14"/>
      <c r="C710" s="14"/>
    </row>
    <row r="711" spans="1:3" ht="15">
      <c r="A711" s="14"/>
      <c r="B711" s="14"/>
      <c r="C711" s="14"/>
    </row>
    <row r="712" spans="1:3" ht="15">
      <c r="A712" s="14"/>
      <c r="B712" s="14"/>
      <c r="C712" s="14"/>
    </row>
    <row r="713" spans="1:3" ht="15">
      <c r="A713" s="14"/>
      <c r="B713" s="14"/>
      <c r="C713" s="14"/>
    </row>
    <row r="714" spans="1:3" ht="15">
      <c r="A714" s="14"/>
      <c r="B714" s="14"/>
      <c r="C714" s="14"/>
    </row>
    <row r="715" spans="1:3" ht="15">
      <c r="A715" s="14"/>
      <c r="B715" s="14"/>
      <c r="C715" s="14"/>
    </row>
    <row r="716" spans="1:3" ht="15">
      <c r="A716" s="14"/>
      <c r="B716" s="14"/>
      <c r="C716" s="14"/>
    </row>
    <row r="717" spans="1:3" ht="15">
      <c r="A717" s="14"/>
      <c r="B717" s="14"/>
      <c r="C717" s="14"/>
    </row>
    <row r="718" spans="1:3" ht="15">
      <c r="A718" s="14"/>
      <c r="B718" s="14"/>
      <c r="C718" s="14"/>
    </row>
    <row r="719" spans="1:3" ht="15">
      <c r="A719" s="14"/>
      <c r="B719" s="14"/>
      <c r="C719" s="14"/>
    </row>
    <row r="720" spans="1:3" ht="15">
      <c r="A720" s="14"/>
      <c r="B720" s="14"/>
      <c r="C720" s="14"/>
    </row>
    <row r="721" spans="1:3" ht="15">
      <c r="A721" s="14"/>
      <c r="B721" s="14"/>
      <c r="C721" s="14"/>
    </row>
    <row r="722" spans="1:3" ht="15">
      <c r="A722" s="14"/>
      <c r="B722" s="14"/>
      <c r="C722" s="14"/>
    </row>
    <row r="723" spans="1:3" ht="15">
      <c r="A723" s="14"/>
      <c r="B723" s="14"/>
      <c r="C723" s="14"/>
    </row>
    <row r="724" spans="1:3" ht="15">
      <c r="A724" s="14"/>
      <c r="B724" s="14"/>
      <c r="C724" s="14"/>
    </row>
    <row r="725" spans="1:3" ht="15">
      <c r="A725" s="14"/>
      <c r="B725" s="14"/>
      <c r="C725" s="14"/>
    </row>
    <row r="726" spans="1:3" ht="15">
      <c r="A726" s="14"/>
      <c r="B726" s="14"/>
      <c r="C726" s="14"/>
    </row>
    <row r="727" spans="1:3" ht="15">
      <c r="A727" s="14"/>
      <c r="B727" s="14"/>
      <c r="C727" s="14"/>
    </row>
    <row r="728" spans="1:3" ht="15">
      <c r="A728" s="14"/>
      <c r="B728" s="14"/>
      <c r="C728" s="14"/>
    </row>
    <row r="729" spans="1:3" ht="15">
      <c r="A729" s="14"/>
      <c r="B729" s="14"/>
      <c r="C729" s="14"/>
    </row>
    <row r="730" spans="1:3" ht="15">
      <c r="A730" s="14"/>
      <c r="B730" s="14"/>
      <c r="C730" s="14"/>
    </row>
    <row r="731" spans="1:3" ht="15">
      <c r="A731" s="14"/>
      <c r="B731" s="14"/>
      <c r="C731" s="14"/>
    </row>
    <row r="732" spans="1:3" ht="15">
      <c r="A732" s="14"/>
      <c r="B732" s="14"/>
      <c r="C732" s="14"/>
    </row>
    <row r="733" spans="1:3" ht="15">
      <c r="A733" s="14"/>
      <c r="B733" s="14"/>
      <c r="C733" s="14"/>
    </row>
    <row r="734" spans="1:3" ht="15">
      <c r="A734" s="14"/>
      <c r="B734" s="14"/>
      <c r="C734" s="14"/>
    </row>
    <row r="735" spans="1:3" ht="15">
      <c r="A735" s="14"/>
      <c r="B735" s="14"/>
      <c r="C735" s="14"/>
    </row>
    <row r="736" spans="1:3" ht="15">
      <c r="A736" s="14"/>
      <c r="B736" s="14"/>
      <c r="C736" s="14"/>
    </row>
    <row r="737" spans="1:3" ht="15">
      <c r="A737" s="14"/>
      <c r="B737" s="14"/>
      <c r="C737" s="14"/>
    </row>
    <row r="738" spans="1:3" ht="15">
      <c r="A738" s="14"/>
      <c r="B738" s="14"/>
      <c r="C738" s="14"/>
    </row>
    <row r="739" spans="1:3" ht="15">
      <c r="A739" s="14"/>
      <c r="B739" s="14"/>
      <c r="C739" s="14"/>
    </row>
    <row r="740" spans="1:3" ht="15">
      <c r="A740" s="14"/>
      <c r="B740" s="14"/>
      <c r="C740" s="14"/>
    </row>
    <row r="741" spans="1:3" ht="15">
      <c r="A741" s="14"/>
      <c r="B741" s="14"/>
      <c r="C741" s="14"/>
    </row>
    <row r="742" spans="1:3" ht="15">
      <c r="A742" s="14"/>
      <c r="B742" s="14"/>
      <c r="C742" s="14"/>
    </row>
    <row r="743" spans="1:3" ht="15">
      <c r="A743" s="14"/>
      <c r="B743" s="14"/>
      <c r="C743" s="14"/>
    </row>
    <row r="744" spans="1:3" ht="15">
      <c r="A744" s="14"/>
      <c r="B744" s="14"/>
      <c r="C744" s="14"/>
    </row>
    <row r="745" spans="1:3" ht="15">
      <c r="A745" s="14"/>
      <c r="B745" s="14"/>
      <c r="C745" s="14"/>
    </row>
    <row r="746" spans="1:3" ht="15">
      <c r="A746" s="14"/>
      <c r="B746" s="14"/>
      <c r="C746" s="14"/>
    </row>
    <row r="747" spans="1:3" ht="15">
      <c r="A747" s="14"/>
      <c r="B747" s="14"/>
      <c r="C747" s="14"/>
    </row>
    <row r="748" spans="1:3" ht="15">
      <c r="A748" s="14"/>
      <c r="B748" s="14"/>
      <c r="C748" s="14"/>
    </row>
    <row r="749" spans="1:3" ht="15">
      <c r="A749" s="14"/>
      <c r="B749" s="14"/>
      <c r="C749" s="14"/>
    </row>
    <row r="750" spans="1:3" ht="15">
      <c r="A750" s="14"/>
      <c r="B750" s="14"/>
      <c r="C750" s="14"/>
    </row>
    <row r="751" spans="1:3" ht="15">
      <c r="A751" s="14"/>
      <c r="B751" s="14"/>
      <c r="C751" s="14"/>
    </row>
    <row r="752" spans="1:3" ht="15">
      <c r="A752" s="14"/>
      <c r="B752" s="14"/>
      <c r="C752" s="14"/>
    </row>
    <row r="753" spans="1:3" ht="15">
      <c r="A753" s="14"/>
      <c r="B753" s="14"/>
      <c r="C753" s="14"/>
    </row>
    <row r="754" spans="1:3" ht="15">
      <c r="A754" s="14"/>
      <c r="B754" s="14"/>
      <c r="C754" s="14"/>
    </row>
    <row r="755" spans="1:3" ht="15">
      <c r="A755" s="14"/>
      <c r="B755" s="14"/>
      <c r="C755" s="14"/>
    </row>
    <row r="756" spans="1:3" ht="15">
      <c r="A756" s="14"/>
      <c r="B756" s="14"/>
      <c r="C756" s="14"/>
    </row>
    <row r="757" spans="1:3" ht="15">
      <c r="A757" s="14"/>
      <c r="B757" s="14"/>
      <c r="C757" s="14"/>
    </row>
    <row r="758" spans="1:3" ht="15">
      <c r="A758" s="14"/>
      <c r="B758" s="14"/>
      <c r="C758" s="14"/>
    </row>
    <row r="759" spans="1:3" ht="15">
      <c r="A759" s="14"/>
      <c r="B759" s="14"/>
      <c r="C759" s="14"/>
    </row>
    <row r="760" spans="1:3" ht="15">
      <c r="A760" s="14"/>
      <c r="B760" s="14"/>
      <c r="C760" s="14"/>
    </row>
    <row r="761" spans="1:3" ht="15">
      <c r="A761" s="14"/>
      <c r="B761" s="14"/>
      <c r="C761" s="14"/>
    </row>
    <row r="762" spans="1:3" ht="15">
      <c r="A762" s="14"/>
      <c r="B762" s="14"/>
      <c r="C762" s="14"/>
    </row>
    <row r="763" spans="1:3" ht="15">
      <c r="A763" s="14"/>
      <c r="B763" s="14"/>
      <c r="C763" s="14"/>
    </row>
    <row r="764" spans="1:3" ht="15">
      <c r="A764" s="14"/>
      <c r="B764" s="14"/>
      <c r="C764" s="14"/>
    </row>
    <row r="765" spans="1:3" ht="15">
      <c r="A765" s="14"/>
      <c r="B765" s="14"/>
      <c r="C765" s="14"/>
    </row>
    <row r="766" spans="1:3" ht="15">
      <c r="A766" s="14"/>
      <c r="B766" s="14"/>
      <c r="C766" s="14"/>
    </row>
    <row r="767" spans="1:3" ht="15">
      <c r="A767" s="14"/>
      <c r="B767" s="14"/>
      <c r="C767" s="14"/>
    </row>
    <row r="768" spans="1:3" ht="15">
      <c r="A768" s="14"/>
      <c r="B768" s="14"/>
      <c r="C768" s="14"/>
    </row>
    <row r="769" spans="1:3" ht="15">
      <c r="A769" s="14"/>
      <c r="B769" s="14"/>
      <c r="C769" s="14"/>
    </row>
    <row r="770" spans="1:3" ht="15">
      <c r="A770" s="14"/>
      <c r="B770" s="14"/>
      <c r="C770" s="14"/>
    </row>
    <row r="771" spans="1:3" ht="15">
      <c r="A771" s="14"/>
      <c r="B771" s="14"/>
      <c r="C771" s="14"/>
    </row>
    <row r="772" spans="1:3" ht="15">
      <c r="A772" s="14"/>
      <c r="B772" s="14"/>
      <c r="C772" s="14"/>
    </row>
    <row r="773" spans="1:3" ht="15">
      <c r="A773" s="14"/>
      <c r="B773" s="14"/>
      <c r="C773" s="14"/>
    </row>
    <row r="774" spans="1:3" ht="15">
      <c r="A774" s="14"/>
      <c r="B774" s="14"/>
      <c r="C774" s="14"/>
    </row>
    <row r="775" spans="1:3" ht="15">
      <c r="A775" s="14"/>
      <c r="B775" s="14"/>
      <c r="C775" s="14"/>
    </row>
    <row r="776" spans="1:3" ht="15">
      <c r="A776" s="14"/>
      <c r="B776" s="14"/>
      <c r="C776" s="14"/>
    </row>
    <row r="777" spans="1:3" ht="15">
      <c r="A777" s="14"/>
      <c r="B777" s="14"/>
      <c r="C777" s="14"/>
    </row>
    <row r="778" spans="1:3" ht="15">
      <c r="A778" s="14"/>
      <c r="B778" s="14"/>
      <c r="C778" s="14"/>
    </row>
    <row r="779" spans="1:3" ht="15">
      <c r="A779" s="14"/>
      <c r="B779" s="14"/>
      <c r="C779" s="14"/>
    </row>
    <row r="780" spans="1:3" ht="15">
      <c r="A780" s="14"/>
      <c r="B780" s="14"/>
      <c r="C780" s="14"/>
    </row>
    <row r="781" spans="1:3" ht="15">
      <c r="A781" s="14"/>
      <c r="B781" s="14"/>
      <c r="C781" s="14"/>
    </row>
    <row r="782" spans="1:3" ht="15">
      <c r="A782" s="14"/>
      <c r="B782" s="14"/>
      <c r="C782" s="14"/>
    </row>
    <row r="783" spans="1:3" ht="15">
      <c r="A783" s="14"/>
      <c r="B783" s="14"/>
      <c r="C783" s="14"/>
    </row>
    <row r="784" spans="1:3" ht="15">
      <c r="A784" s="14"/>
      <c r="B784" s="14"/>
      <c r="C784" s="14"/>
    </row>
    <row r="785" spans="1:3" ht="15">
      <c r="A785" s="14"/>
      <c r="B785" s="14"/>
      <c r="C785" s="14"/>
    </row>
    <row r="786" spans="1:3" ht="15">
      <c r="A786" s="14"/>
      <c r="B786" s="14"/>
      <c r="C786" s="14"/>
    </row>
    <row r="787" spans="1:3" ht="15">
      <c r="A787" s="14"/>
      <c r="B787" s="14"/>
      <c r="C787" s="14"/>
    </row>
    <row r="788" spans="1:3" ht="15">
      <c r="A788" s="14"/>
      <c r="B788" s="14"/>
      <c r="C788" s="14"/>
    </row>
    <row r="789" spans="1:3" ht="15">
      <c r="A789" s="14"/>
      <c r="B789" s="14"/>
      <c r="C789" s="14"/>
    </row>
    <row r="790" spans="1:3" ht="15">
      <c r="A790" s="14"/>
      <c r="B790" s="14"/>
      <c r="C790" s="14"/>
    </row>
    <row r="791" spans="1:3" ht="15">
      <c r="A791" s="14"/>
      <c r="B791" s="14"/>
      <c r="C791" s="14"/>
    </row>
    <row r="792" spans="1:3" ht="15">
      <c r="A792" s="14"/>
      <c r="B792" s="14"/>
      <c r="C792" s="14"/>
    </row>
    <row r="793" spans="1:3" ht="15">
      <c r="A793" s="14"/>
      <c r="B793" s="14"/>
      <c r="C793" s="14"/>
    </row>
    <row r="794" spans="1:3" ht="15">
      <c r="A794" s="14"/>
      <c r="B794" s="14"/>
      <c r="C794" s="14"/>
    </row>
    <row r="795" spans="1:3" ht="15">
      <c r="A795" s="14"/>
      <c r="B795" s="14"/>
      <c r="C795" s="14"/>
    </row>
    <row r="796" spans="1:3" ht="15">
      <c r="A796" s="14"/>
      <c r="B796" s="14"/>
      <c r="C796" s="14"/>
    </row>
    <row r="797" spans="1:3" ht="15">
      <c r="A797" s="14"/>
      <c r="B797" s="14"/>
      <c r="C797" s="14"/>
    </row>
    <row r="798" spans="1:3" ht="15">
      <c r="A798" s="14"/>
      <c r="B798" s="14"/>
      <c r="C798" s="14"/>
    </row>
    <row r="799" spans="1:3" ht="15">
      <c r="A799" s="14"/>
      <c r="B799" s="14"/>
      <c r="C799" s="14"/>
    </row>
    <row r="800" spans="1:3" ht="15">
      <c r="A800" s="14"/>
      <c r="B800" s="14"/>
      <c r="C800" s="14"/>
    </row>
    <row r="801" spans="1:3" ht="15">
      <c r="A801" s="14"/>
      <c r="B801" s="14"/>
      <c r="C801" s="14"/>
    </row>
    <row r="802" spans="1:3" ht="15">
      <c r="A802" s="14"/>
      <c r="B802" s="14"/>
      <c r="C802" s="14"/>
    </row>
    <row r="803" spans="1:3" ht="15">
      <c r="A803" s="14"/>
      <c r="B803" s="14"/>
      <c r="C803" s="14"/>
    </row>
    <row r="804" spans="1:3" ht="15">
      <c r="A804" s="14"/>
      <c r="B804" s="14"/>
      <c r="C804" s="14"/>
    </row>
    <row r="805" spans="1:3" ht="15">
      <c r="A805" s="14"/>
      <c r="B805" s="14"/>
      <c r="C805" s="14"/>
    </row>
    <row r="806" spans="1:3" ht="15">
      <c r="A806" s="14"/>
      <c r="B806" s="14"/>
      <c r="C806" s="14"/>
    </row>
    <row r="807" spans="1:3" ht="15">
      <c r="A807" s="14"/>
      <c r="B807" s="14"/>
      <c r="C807" s="14"/>
    </row>
    <row r="808" spans="1:3" ht="15">
      <c r="A808" s="14"/>
      <c r="B808" s="14"/>
      <c r="C808" s="14"/>
    </row>
    <row r="809" spans="1:3" ht="15">
      <c r="A809" s="14"/>
      <c r="B809" s="14"/>
      <c r="C809" s="14"/>
    </row>
    <row r="810" spans="1:3" ht="15">
      <c r="A810" s="14"/>
      <c r="B810" s="14"/>
      <c r="C810" s="14"/>
    </row>
    <row r="811" spans="1:3" ht="15">
      <c r="A811" s="14"/>
      <c r="B811" s="14"/>
      <c r="C811" s="14"/>
    </row>
    <row r="812" spans="1:3" ht="15">
      <c r="A812" s="14"/>
      <c r="B812" s="14"/>
      <c r="C812" s="14"/>
    </row>
    <row r="813" spans="1:3" ht="15">
      <c r="A813" s="14"/>
      <c r="B813" s="14"/>
      <c r="C813" s="14"/>
    </row>
    <row r="814" spans="1:3" ht="15">
      <c r="A814" s="14"/>
      <c r="B814" s="14"/>
      <c r="C814" s="14"/>
    </row>
    <row r="815" spans="1:3" ht="15">
      <c r="A815" s="14"/>
      <c r="B815" s="14"/>
      <c r="C815" s="14"/>
    </row>
    <row r="816" spans="1:3" ht="15">
      <c r="A816" s="14"/>
      <c r="B816" s="14"/>
      <c r="C816" s="14"/>
    </row>
    <row r="817" spans="1:3" ht="15">
      <c r="A817" s="14"/>
      <c r="B817" s="14"/>
      <c r="C817" s="14"/>
    </row>
    <row r="818" spans="1:3" ht="15">
      <c r="A818" s="14"/>
      <c r="B818" s="14"/>
      <c r="C818" s="14"/>
    </row>
    <row r="819" spans="1:3" ht="15">
      <c r="A819" s="14"/>
      <c r="B819" s="14"/>
      <c r="C819" s="14"/>
    </row>
    <row r="820" spans="1:3" ht="15">
      <c r="A820" s="14"/>
      <c r="B820" s="14"/>
      <c r="C820" s="14"/>
    </row>
    <row r="821" spans="1:3" ht="15">
      <c r="A821" s="14"/>
      <c r="B821" s="14"/>
      <c r="C821" s="14"/>
    </row>
    <row r="822" spans="1:3" ht="15">
      <c r="A822" s="14"/>
      <c r="B822" s="14"/>
      <c r="C822" s="14"/>
    </row>
    <row r="823" spans="1:3" ht="15">
      <c r="A823" s="14"/>
      <c r="B823" s="14"/>
      <c r="C823" s="14"/>
    </row>
    <row r="824" spans="1:3" ht="15">
      <c r="A824" s="14"/>
      <c r="B824" s="14"/>
      <c r="C824" s="14"/>
    </row>
    <row r="825" spans="1:3" ht="15">
      <c r="A825" s="14"/>
      <c r="B825" s="14"/>
      <c r="C825" s="14"/>
    </row>
    <row r="826" spans="1:3" ht="15">
      <c r="A826" s="14"/>
      <c r="B826" s="14"/>
      <c r="C826" s="14"/>
    </row>
    <row r="827" spans="1:3" ht="15">
      <c r="A827" s="14"/>
      <c r="B827" s="14"/>
      <c r="C827" s="14"/>
    </row>
    <row r="828" spans="1:3" ht="15">
      <c r="A828" s="14"/>
      <c r="B828" s="14"/>
      <c r="C828" s="14"/>
    </row>
    <row r="829" spans="1:3" ht="15">
      <c r="A829" s="14"/>
      <c r="B829" s="14"/>
      <c r="C829" s="14"/>
    </row>
    <row r="830" spans="1:3" ht="15">
      <c r="A830" s="14"/>
      <c r="B830" s="14"/>
      <c r="C830" s="14"/>
    </row>
    <row r="831" spans="1:3" ht="15">
      <c r="A831" s="14"/>
      <c r="B831" s="14"/>
      <c r="C831" s="14"/>
    </row>
    <row r="832" spans="1:3" ht="15">
      <c r="A832" s="14"/>
      <c r="B832" s="14"/>
      <c r="C832" s="14"/>
    </row>
    <row r="833" spans="1:3" ht="15">
      <c r="A833" s="14"/>
      <c r="B833" s="14"/>
      <c r="C833" s="14"/>
    </row>
    <row r="834" spans="1:3" ht="15">
      <c r="A834" s="14"/>
      <c r="B834" s="14"/>
      <c r="C834" s="14"/>
    </row>
    <row r="835" spans="1:3" ht="15">
      <c r="A835" s="14"/>
      <c r="B835" s="14"/>
      <c r="C835" s="14"/>
    </row>
    <row r="836" spans="1:3" ht="15">
      <c r="A836" s="14"/>
      <c r="B836" s="14"/>
      <c r="C836" s="14"/>
    </row>
    <row r="837" spans="1:3" ht="15">
      <c r="A837" s="14"/>
      <c r="B837" s="14"/>
      <c r="C837" s="14"/>
    </row>
    <row r="838" spans="1:3" ht="15">
      <c r="A838" s="14"/>
      <c r="B838" s="14"/>
      <c r="C838" s="14"/>
    </row>
    <row r="839" spans="1:3" ht="15">
      <c r="A839" s="14"/>
      <c r="B839" s="14"/>
      <c r="C839" s="14"/>
    </row>
    <row r="840" spans="1:3" ht="15">
      <c r="A840" s="14"/>
      <c r="B840" s="14"/>
      <c r="C840" s="14"/>
    </row>
    <row r="841" spans="1:3" ht="15">
      <c r="A841" s="14"/>
      <c r="B841" s="14"/>
      <c r="C841" s="14"/>
    </row>
    <row r="842" spans="1:3" ht="15">
      <c r="A842" s="14"/>
      <c r="B842" s="14"/>
      <c r="C842" s="14"/>
    </row>
    <row r="843" spans="1:3" ht="15">
      <c r="A843" s="14"/>
      <c r="B843" s="14"/>
      <c r="C843" s="14"/>
    </row>
    <row r="844" spans="1:3" ht="15">
      <c r="A844" s="14"/>
      <c r="B844" s="14"/>
      <c r="C844" s="14"/>
    </row>
    <row r="845" spans="1:3" ht="15">
      <c r="A845" s="14"/>
      <c r="B845" s="14"/>
      <c r="C845" s="14"/>
    </row>
    <row r="846" spans="1:3" ht="15">
      <c r="A846" s="14"/>
      <c r="B846" s="14"/>
      <c r="C846" s="14"/>
    </row>
    <row r="847" spans="1:3" ht="15">
      <c r="A847" s="14"/>
      <c r="B847" s="14"/>
      <c r="C847" s="14"/>
    </row>
    <row r="848" spans="1:3" ht="15">
      <c r="A848" s="14"/>
      <c r="B848" s="14"/>
      <c r="C848" s="14"/>
    </row>
    <row r="849" spans="1:3" ht="15">
      <c r="A849" s="14"/>
      <c r="B849" s="14"/>
      <c r="C849" s="14"/>
    </row>
    <row r="850" spans="1:3" ht="15">
      <c r="A850" s="14"/>
      <c r="B850" s="14"/>
      <c r="C850" s="14"/>
    </row>
    <row r="851" spans="1:3" ht="15">
      <c r="A851" s="14"/>
      <c r="B851" s="14"/>
      <c r="C851" s="14"/>
    </row>
    <row r="852" spans="1:3" ht="15">
      <c r="A852" s="14"/>
      <c r="B852" s="14"/>
      <c r="C852" s="14"/>
    </row>
    <row r="853" spans="1:3" ht="15">
      <c r="A853" s="14"/>
      <c r="B853" s="14"/>
      <c r="C853" s="14"/>
    </row>
    <row r="854" spans="1:3" ht="15">
      <c r="A854" s="14"/>
      <c r="B854" s="14"/>
      <c r="C854" s="14"/>
    </row>
    <row r="855" spans="1:3" ht="15">
      <c r="A855" s="14"/>
      <c r="B855" s="14"/>
      <c r="C855" s="14"/>
    </row>
    <row r="856" spans="1:3" ht="15">
      <c r="A856" s="14"/>
      <c r="B856" s="14"/>
      <c r="C856" s="14"/>
    </row>
    <row r="857" spans="1:3" ht="15">
      <c r="A857" s="14"/>
      <c r="B857" s="14"/>
      <c r="C857" s="14"/>
    </row>
    <row r="858" spans="1:3" ht="15">
      <c r="A858" s="14"/>
      <c r="B858" s="14"/>
      <c r="C858" s="14"/>
    </row>
    <row r="859" spans="1:3" ht="15">
      <c r="A859" s="14"/>
      <c r="B859" s="14"/>
      <c r="C859" s="14"/>
    </row>
    <row r="860" spans="1:3" ht="15">
      <c r="A860" s="14"/>
      <c r="B860" s="14"/>
      <c r="C860" s="14"/>
    </row>
    <row r="861" spans="1:3" ht="15">
      <c r="A861" s="14"/>
      <c r="B861" s="14"/>
      <c r="C861" s="14"/>
    </row>
    <row r="862" spans="1:3" ht="15">
      <c r="A862" s="14"/>
      <c r="B862" s="14"/>
      <c r="C862" s="14"/>
    </row>
    <row r="863" spans="1:3" ht="15">
      <c r="A863" s="14"/>
      <c r="B863" s="14"/>
      <c r="C863" s="14"/>
    </row>
    <row r="864" spans="1:3" ht="15">
      <c r="A864" s="14"/>
      <c r="B864" s="14"/>
      <c r="C864" s="14"/>
    </row>
    <row r="865" spans="1:3" ht="15">
      <c r="A865" s="14"/>
      <c r="B865" s="14"/>
      <c r="C865" s="14"/>
    </row>
    <row r="866" spans="1:3" ht="15">
      <c r="A866" s="14"/>
      <c r="B866" s="14"/>
      <c r="C866" s="14"/>
    </row>
    <row r="867" spans="1:3" ht="15">
      <c r="A867" s="14"/>
      <c r="B867" s="14"/>
      <c r="C867" s="14"/>
    </row>
    <row r="868" spans="1:3" ht="15">
      <c r="A868" s="14"/>
      <c r="B868" s="14"/>
      <c r="C868" s="14"/>
    </row>
    <row r="869" spans="1:3" ht="15">
      <c r="A869" s="14"/>
      <c r="B869" s="14"/>
      <c r="C869" s="14"/>
    </row>
    <row r="870" spans="1:3" ht="15">
      <c r="A870" s="14"/>
      <c r="B870" s="14"/>
      <c r="C870" s="14"/>
    </row>
    <row r="871" spans="1:3" ht="15">
      <c r="A871" s="14"/>
      <c r="B871" s="14"/>
      <c r="C871" s="14"/>
    </row>
    <row r="872" spans="1:3" ht="15">
      <c r="A872" s="14"/>
      <c r="B872" s="14"/>
      <c r="C872" s="14"/>
    </row>
    <row r="873" spans="1:3" ht="15">
      <c r="A873" s="14"/>
      <c r="B873" s="14"/>
      <c r="C873" s="14"/>
    </row>
    <row r="874" spans="1:3" ht="15">
      <c r="A874" s="14"/>
      <c r="B874" s="14"/>
      <c r="C874" s="14"/>
    </row>
    <row r="875" spans="1:3" ht="15">
      <c r="A875" s="14"/>
      <c r="B875" s="14"/>
      <c r="C875" s="14"/>
    </row>
    <row r="876" spans="1:3" ht="15">
      <c r="A876" s="14"/>
      <c r="B876" s="14"/>
      <c r="C876" s="14"/>
    </row>
    <row r="877" spans="1:3" ht="15">
      <c r="A877" s="14"/>
      <c r="B877" s="14"/>
      <c r="C877" s="14"/>
    </row>
    <row r="878" spans="1:3" ht="15">
      <c r="A878" s="14"/>
      <c r="B878" s="14"/>
      <c r="C878" s="14"/>
    </row>
    <row r="879" spans="1:3" ht="15">
      <c r="A879" s="14"/>
      <c r="B879" s="14"/>
      <c r="C879" s="14"/>
    </row>
    <row r="880" spans="1:3" ht="15">
      <c r="A880" s="14"/>
      <c r="B880" s="14"/>
      <c r="C880" s="14"/>
    </row>
    <row r="881" spans="1:3" ht="15">
      <c r="A881" s="14"/>
      <c r="B881" s="14"/>
      <c r="C881" s="14"/>
    </row>
    <row r="882" spans="1:3" ht="15">
      <c r="A882" s="14"/>
      <c r="B882" s="14"/>
      <c r="C882" s="14"/>
    </row>
    <row r="883" spans="1:3" ht="15">
      <c r="A883" s="14"/>
      <c r="B883" s="14"/>
      <c r="C883" s="14"/>
    </row>
    <row r="884" spans="1:3" ht="15">
      <c r="A884" s="14"/>
      <c r="B884" s="14"/>
      <c r="C884" s="14"/>
    </row>
    <row r="885" spans="1:3" ht="15">
      <c r="A885" s="14"/>
      <c r="B885" s="14"/>
      <c r="C885" s="14"/>
    </row>
    <row r="886" spans="1:3" ht="15">
      <c r="A886" s="14"/>
      <c r="B886" s="14"/>
      <c r="C886" s="14"/>
    </row>
    <row r="887" spans="1:3" ht="15">
      <c r="A887" s="14"/>
      <c r="B887" s="14"/>
      <c r="C887" s="14"/>
    </row>
    <row r="888" spans="1:3" ht="15">
      <c r="A888" s="14"/>
      <c r="B888" s="14"/>
      <c r="C888" s="14"/>
    </row>
    <row r="889" spans="1:3" ht="15">
      <c r="A889" s="14"/>
      <c r="B889" s="14"/>
      <c r="C889" s="14"/>
    </row>
    <row r="890" spans="1:3" ht="15">
      <c r="A890" s="14"/>
      <c r="B890" s="14"/>
      <c r="C890" s="14"/>
    </row>
    <row r="891" spans="1:3" ht="15">
      <c r="A891" s="14"/>
      <c r="B891" s="14"/>
      <c r="C891" s="14"/>
    </row>
    <row r="892" spans="1:3" ht="15">
      <c r="A892" s="14"/>
      <c r="B892" s="14"/>
      <c r="C892" s="14"/>
    </row>
    <row r="893" spans="1:3" ht="15">
      <c r="A893" s="14"/>
      <c r="B893" s="14"/>
      <c r="C893" s="14"/>
    </row>
    <row r="894" spans="1:3" ht="15">
      <c r="A894" s="14"/>
      <c r="B894" s="14"/>
      <c r="C894" s="14"/>
    </row>
    <row r="895" spans="1:3" ht="15">
      <c r="A895" s="14"/>
      <c r="B895" s="14"/>
      <c r="C895" s="14"/>
    </row>
    <row r="896" spans="1:3" ht="15">
      <c r="A896" s="14"/>
      <c r="B896" s="14"/>
      <c r="C896" s="14"/>
    </row>
    <row r="897" spans="1:3" ht="15">
      <c r="A897" s="14"/>
      <c r="B897" s="14"/>
      <c r="C897" s="14"/>
    </row>
    <row r="898" spans="1:3" ht="15">
      <c r="A898" s="14"/>
      <c r="B898" s="14"/>
      <c r="C898" s="14"/>
    </row>
    <row r="899" spans="1:3" ht="15">
      <c r="A899" s="14"/>
      <c r="B899" s="14"/>
      <c r="C899" s="14"/>
    </row>
    <row r="900" spans="1:3" ht="15">
      <c r="A900" s="14"/>
      <c r="B900" s="14"/>
      <c r="C900" s="14"/>
    </row>
    <row r="901" spans="1:3" ht="15">
      <c r="A901" s="14"/>
      <c r="B901" s="14"/>
      <c r="C901" s="14"/>
    </row>
    <row r="902" spans="1:3" ht="15">
      <c r="A902" s="14"/>
      <c r="B902" s="14"/>
      <c r="C902" s="14"/>
    </row>
    <row r="903" spans="1:3" ht="15">
      <c r="A903" s="14"/>
      <c r="B903" s="14"/>
      <c r="C903" s="14"/>
    </row>
    <row r="904" spans="1:3" ht="15">
      <c r="A904" s="14"/>
      <c r="B904" s="14"/>
      <c r="C904" s="14"/>
    </row>
    <row r="905" spans="1:3" ht="15">
      <c r="A905" s="14"/>
      <c r="B905" s="14"/>
      <c r="C905" s="14"/>
    </row>
    <row r="906" spans="1:3" ht="15">
      <c r="A906" s="14"/>
      <c r="B906" s="14"/>
      <c r="C906" s="14"/>
    </row>
    <row r="907" spans="1:3" ht="15">
      <c r="A907" s="14"/>
      <c r="B907" s="14"/>
      <c r="C907" s="14"/>
    </row>
    <row r="908" spans="1:3" ht="15">
      <c r="A908" s="14"/>
      <c r="B908" s="14"/>
      <c r="C908" s="14"/>
    </row>
    <row r="909" spans="1:3" ht="15">
      <c r="A909" s="14"/>
      <c r="B909" s="14"/>
      <c r="C909" s="14"/>
    </row>
    <row r="910" spans="1:3" ht="15">
      <c r="A910" s="14"/>
      <c r="B910" s="14"/>
      <c r="C910" s="14"/>
    </row>
    <row r="911" spans="1:3" ht="15">
      <c r="A911" s="14"/>
      <c r="B911" s="14"/>
      <c r="C911" s="14"/>
    </row>
    <row r="912" spans="1:3" ht="15">
      <c r="A912" s="14"/>
      <c r="B912" s="14"/>
      <c r="C912" s="14"/>
    </row>
    <row r="913" spans="1:3" ht="15">
      <c r="A913" s="14"/>
      <c r="B913" s="14"/>
      <c r="C913" s="14"/>
    </row>
    <row r="914" spans="1:3" ht="15">
      <c r="A914" s="14"/>
      <c r="B914" s="14"/>
      <c r="C914" s="14"/>
    </row>
    <row r="915" spans="1:3" ht="15">
      <c r="A915" s="14"/>
      <c r="B915" s="14"/>
      <c r="C915" s="14"/>
    </row>
    <row r="916" spans="1:3" ht="15">
      <c r="A916" s="14"/>
      <c r="B916" s="14"/>
      <c r="C916" s="14"/>
    </row>
    <row r="917" spans="1:3" ht="15">
      <c r="A917" s="14"/>
      <c r="B917" s="14"/>
      <c r="C917" s="14"/>
    </row>
    <row r="918" spans="1:3" ht="15">
      <c r="A918" s="14"/>
      <c r="B918" s="14"/>
      <c r="C918" s="14"/>
    </row>
    <row r="919" spans="1:3" ht="15">
      <c r="A919" s="14"/>
      <c r="B919" s="14"/>
      <c r="C919" s="14"/>
    </row>
    <row r="920" spans="1:3" ht="15">
      <c r="A920" s="14"/>
      <c r="B920" s="14"/>
      <c r="C920" s="14"/>
    </row>
    <row r="921" spans="1:3" ht="15">
      <c r="A921" s="14"/>
      <c r="B921" s="14"/>
      <c r="C921" s="14"/>
    </row>
    <row r="922" spans="1:3" ht="15">
      <c r="A922" s="14"/>
      <c r="B922" s="14"/>
      <c r="C922" s="14"/>
    </row>
    <row r="923" spans="1:3" ht="15">
      <c r="A923" s="14"/>
      <c r="B923" s="14"/>
      <c r="C923" s="14"/>
    </row>
    <row r="924" spans="1:3" ht="15">
      <c r="A924" s="14"/>
      <c r="B924" s="14"/>
      <c r="C924" s="14"/>
    </row>
    <row r="925" spans="1:3" ht="15">
      <c r="A925" s="14"/>
      <c r="B925" s="14"/>
      <c r="C925" s="14"/>
    </row>
    <row r="926" spans="1:3" ht="15">
      <c r="A926" s="14"/>
      <c r="B926" s="14"/>
      <c r="C926" s="14"/>
    </row>
    <row r="927" spans="1:3" ht="15">
      <c r="A927" s="14"/>
      <c r="B927" s="14"/>
      <c r="C927" s="14"/>
    </row>
    <row r="928" spans="1:3" ht="15">
      <c r="A928" s="14"/>
      <c r="B928" s="14"/>
      <c r="C928" s="14"/>
    </row>
    <row r="929" spans="1:3" ht="15">
      <c r="A929" s="14"/>
      <c r="B929" s="14"/>
      <c r="C929" s="14"/>
    </row>
    <row r="930" spans="1:3" ht="15">
      <c r="A930" s="14"/>
      <c r="B930" s="14"/>
      <c r="C930" s="14"/>
    </row>
    <row r="931" spans="1:3" ht="15">
      <c r="A931" s="14"/>
      <c r="B931" s="14"/>
      <c r="C931" s="14"/>
    </row>
    <row r="932" spans="1:3" ht="15">
      <c r="A932" s="14"/>
      <c r="B932" s="14"/>
      <c r="C932" s="14"/>
    </row>
    <row r="933" spans="1:3" ht="15">
      <c r="A933" s="14"/>
      <c r="B933" s="14"/>
      <c r="C933" s="14"/>
    </row>
    <row r="934" spans="1:3" ht="15">
      <c r="A934" s="14"/>
      <c r="B934" s="14"/>
      <c r="C934" s="14"/>
    </row>
    <row r="935" spans="1:3" ht="15">
      <c r="A935" s="14"/>
      <c r="B935" s="14"/>
      <c r="C935" s="14"/>
    </row>
    <row r="936" spans="1:3" ht="15">
      <c r="A936" s="14"/>
      <c r="B936" s="14"/>
      <c r="C936" s="14"/>
    </row>
    <row r="937" spans="1:3" ht="15">
      <c r="A937" s="14"/>
      <c r="B937" s="14"/>
      <c r="C937" s="14"/>
    </row>
    <row r="938" spans="1:3" ht="15">
      <c r="A938" s="14"/>
      <c r="B938" s="14"/>
      <c r="C938" s="14"/>
    </row>
    <row r="939" spans="1:3" ht="15">
      <c r="A939" s="14"/>
      <c r="B939" s="14"/>
      <c r="C939" s="14"/>
    </row>
    <row r="940" spans="1:3" ht="15">
      <c r="A940" s="14"/>
      <c r="B940" s="14"/>
      <c r="C940" s="14"/>
    </row>
    <row r="941" spans="1:3" ht="15">
      <c r="A941" s="14"/>
      <c r="B941" s="14"/>
      <c r="C941" s="14"/>
    </row>
    <row r="942" spans="1:3" ht="15">
      <c r="A942" s="14"/>
      <c r="B942" s="14"/>
      <c r="C942" s="14"/>
    </row>
    <row r="943" spans="1:3" ht="15">
      <c r="A943" s="14"/>
      <c r="B943" s="14"/>
      <c r="C943" s="14"/>
    </row>
    <row r="944" spans="1:3" ht="15">
      <c r="A944" s="14"/>
      <c r="B944" s="14"/>
      <c r="C944" s="14"/>
    </row>
    <row r="945" spans="1:3" ht="15">
      <c r="A945" s="14"/>
      <c r="B945" s="14"/>
      <c r="C945" s="14"/>
    </row>
    <row r="946" spans="1:3" ht="15">
      <c r="A946" s="14"/>
      <c r="B946" s="14"/>
      <c r="C946" s="14"/>
    </row>
    <row r="947" spans="1:3" ht="15">
      <c r="A947" s="14"/>
      <c r="B947" s="14"/>
      <c r="C947" s="14"/>
    </row>
    <row r="948" spans="1:3" ht="15">
      <c r="A948" s="14"/>
      <c r="B948" s="14"/>
      <c r="C948" s="14"/>
    </row>
    <row r="949" spans="1:3" ht="15">
      <c r="A949" s="14"/>
      <c r="B949" s="14"/>
      <c r="C949" s="14"/>
    </row>
    <row r="950" spans="1:3" ht="15">
      <c r="A950" s="14"/>
      <c r="B950" s="14"/>
      <c r="C950" s="14"/>
    </row>
    <row r="951" spans="1:3" ht="15">
      <c r="A951" s="14"/>
      <c r="B951" s="14"/>
      <c r="C951" s="14"/>
    </row>
    <row r="952" spans="1:3" ht="15">
      <c r="A952" s="14"/>
      <c r="B952" s="14"/>
      <c r="C952" s="14"/>
    </row>
    <row r="953" spans="1:3" ht="15">
      <c r="A953" s="14"/>
      <c r="B953" s="14"/>
      <c r="C953" s="14"/>
    </row>
    <row r="954" spans="1:3" ht="15">
      <c r="A954" s="14"/>
      <c r="B954" s="14"/>
      <c r="C954" s="14"/>
    </row>
    <row r="955" spans="1:3" ht="15">
      <c r="A955" s="14"/>
      <c r="B955" s="14"/>
      <c r="C955" s="14"/>
    </row>
    <row r="956" spans="1:3" ht="15">
      <c r="A956" s="14"/>
      <c r="B956" s="14"/>
      <c r="C956" s="14"/>
    </row>
    <row r="957" spans="1:3" ht="15">
      <c r="A957" s="14"/>
      <c r="B957" s="14"/>
      <c r="C957" s="14"/>
    </row>
    <row r="958" spans="1:3" ht="15">
      <c r="A958" s="14"/>
      <c r="B958" s="14"/>
      <c r="C958" s="14"/>
    </row>
    <row r="959" spans="1:3" ht="15">
      <c r="A959" s="14"/>
      <c r="B959" s="14"/>
      <c r="C959" s="14"/>
    </row>
    <row r="960" spans="1:3" ht="15">
      <c r="A960" s="14"/>
      <c r="B960" s="14"/>
      <c r="C960" s="14"/>
    </row>
    <row r="961" spans="1:3" ht="15">
      <c r="A961" s="14"/>
      <c r="B961" s="14"/>
      <c r="C961" s="14"/>
    </row>
    <row r="962" spans="1:3" ht="15">
      <c r="A962" s="14"/>
      <c r="B962" s="14"/>
      <c r="C962" s="14"/>
    </row>
    <row r="963" spans="1:3" ht="15">
      <c r="A963" s="14"/>
      <c r="B963" s="14"/>
      <c r="C963" s="14"/>
    </row>
    <row r="964" spans="1:3" ht="15">
      <c r="A964" s="14"/>
      <c r="B964" s="14"/>
      <c r="C964" s="14"/>
    </row>
    <row r="965" spans="1:3" ht="15">
      <c r="A965" s="14"/>
      <c r="B965" s="14"/>
      <c r="C965" s="14"/>
    </row>
    <row r="966" spans="1:3" ht="15">
      <c r="A966" s="14"/>
      <c r="B966" s="14"/>
      <c r="C966" s="14"/>
    </row>
    <row r="967" spans="1:3" ht="15">
      <c r="A967" s="14"/>
      <c r="B967" s="14"/>
      <c r="C967" s="14"/>
    </row>
    <row r="968" spans="1:3" ht="15">
      <c r="A968" s="14"/>
      <c r="B968" s="14"/>
      <c r="C968" s="14"/>
    </row>
    <row r="969" spans="1:3" ht="15">
      <c r="A969" s="14"/>
      <c r="B969" s="14"/>
      <c r="C969" s="14"/>
    </row>
    <row r="970" spans="1:3" ht="15">
      <c r="A970" s="14"/>
      <c r="B970" s="14"/>
      <c r="C970" s="14"/>
    </row>
    <row r="971" spans="1:3" ht="15">
      <c r="A971" s="14"/>
      <c r="B971" s="14"/>
      <c r="C971" s="14"/>
    </row>
    <row r="972" spans="1:3" ht="15">
      <c r="A972" s="14"/>
      <c r="B972" s="14"/>
      <c r="C972" s="14"/>
    </row>
    <row r="973" spans="1:3" ht="15">
      <c r="A973" s="14"/>
      <c r="B973" s="14"/>
      <c r="C973" s="14"/>
    </row>
    <row r="974" spans="1:3" ht="15">
      <c r="A974" s="14"/>
      <c r="B974" s="14"/>
      <c r="C974" s="14"/>
    </row>
    <row r="975" spans="1:3" ht="15">
      <c r="A975" s="14"/>
      <c r="B975" s="14"/>
      <c r="C975" s="14"/>
    </row>
    <row r="976" spans="1:3" ht="15">
      <c r="A976" s="14"/>
      <c r="B976" s="14"/>
      <c r="C976" s="14"/>
    </row>
    <row r="977" spans="1:3" ht="15">
      <c r="A977" s="14"/>
      <c r="B977" s="14"/>
      <c r="C977" s="14"/>
    </row>
    <row r="978" spans="1:3" ht="15">
      <c r="A978" s="14"/>
      <c r="B978" s="14"/>
      <c r="C978" s="14"/>
    </row>
    <row r="979" spans="1:3" ht="15">
      <c r="A979" s="14"/>
      <c r="B979" s="14"/>
      <c r="C979" s="14"/>
    </row>
    <row r="980" spans="1:3" ht="15">
      <c r="A980" s="14"/>
      <c r="B980" s="14"/>
      <c r="C980" s="14"/>
    </row>
    <row r="981" spans="1:3" ht="15">
      <c r="A981" s="14"/>
      <c r="B981" s="14"/>
      <c r="C981" s="14"/>
    </row>
    <row r="982" spans="1:3" ht="15">
      <c r="A982" s="14"/>
      <c r="B982" s="14"/>
      <c r="C982" s="14"/>
    </row>
    <row r="983" spans="1:3" ht="15">
      <c r="A983" s="14"/>
      <c r="B983" s="14"/>
      <c r="C983" s="14"/>
    </row>
    <row r="984" spans="1:3" ht="15">
      <c r="A984" s="14"/>
      <c r="B984" s="14"/>
      <c r="C984" s="14"/>
    </row>
    <row r="985" spans="1:3" ht="15">
      <c r="A985" s="14"/>
      <c r="B985" s="14"/>
      <c r="C985" s="14"/>
    </row>
    <row r="986" spans="1:3" ht="15">
      <c r="A986" s="14"/>
      <c r="B986" s="14"/>
      <c r="C986" s="14"/>
    </row>
    <row r="987" spans="1:3" ht="15">
      <c r="A987" s="14"/>
      <c r="B987" s="14"/>
      <c r="C987" s="14"/>
    </row>
    <row r="988" spans="1:3" ht="15">
      <c r="A988" s="14"/>
      <c r="B988" s="14"/>
      <c r="C988" s="14"/>
    </row>
    <row r="989" spans="1:3" ht="15">
      <c r="A989" s="14"/>
      <c r="B989" s="14"/>
      <c r="C989" s="14"/>
    </row>
    <row r="990" spans="1:3" ht="15">
      <c r="A990" s="14"/>
      <c r="B990" s="14"/>
      <c r="C990" s="14"/>
    </row>
    <row r="991" spans="1:3" ht="15">
      <c r="A991" s="14"/>
      <c r="B991" s="14"/>
      <c r="C991" s="14"/>
    </row>
    <row r="992" spans="1:3" ht="15">
      <c r="A992" s="14"/>
      <c r="B992" s="14"/>
      <c r="C992" s="14"/>
    </row>
    <row r="993" spans="1:3" ht="15">
      <c r="A993" s="14"/>
      <c r="B993" s="14"/>
      <c r="C993" s="14"/>
    </row>
    <row r="994" spans="1:3" ht="15">
      <c r="A994" s="14"/>
      <c r="B994" s="14"/>
      <c r="C994" s="14"/>
    </row>
    <row r="995" spans="1:3" ht="15">
      <c r="A995" s="14"/>
      <c r="B995" s="14"/>
      <c r="C995" s="14"/>
    </row>
    <row r="996" spans="1:3" ht="15">
      <c r="A996" s="14"/>
      <c r="B996" s="14"/>
      <c r="C996" s="14"/>
    </row>
    <row r="997" spans="1:3" ht="15">
      <c r="A997" s="14"/>
      <c r="B997" s="14"/>
      <c r="C997" s="14"/>
    </row>
    <row r="998" spans="1:3" ht="15">
      <c r="A998" s="14"/>
      <c r="B998" s="14"/>
      <c r="C998" s="14"/>
    </row>
    <row r="999" spans="1:3" ht="15">
      <c r="A999" s="14"/>
      <c r="B999" s="14"/>
      <c r="C999" s="14"/>
    </row>
    <row r="1000" spans="1:3" ht="15">
      <c r="A1000" s="14"/>
      <c r="B1000" s="14"/>
      <c r="C1000" s="14"/>
    </row>
    <row r="1001" spans="1:3" ht="15">
      <c r="A1001" s="14"/>
      <c r="B1001" s="14"/>
      <c r="C1001" s="14"/>
    </row>
    <row r="1002" spans="1:3" ht="15">
      <c r="A1002" s="14"/>
      <c r="B1002" s="14"/>
      <c r="C1002" s="14"/>
    </row>
    <row r="1003" spans="1:3" ht="15">
      <c r="A1003" s="14"/>
      <c r="B1003" s="14"/>
      <c r="C1003" s="14"/>
    </row>
    <row r="1004" spans="1:3" ht="15">
      <c r="A1004" s="14"/>
      <c r="B1004" s="14"/>
      <c r="C1004" s="14"/>
    </row>
    <row r="1005" spans="1:3" ht="15">
      <c r="A1005" s="14"/>
      <c r="B1005" s="14"/>
      <c r="C1005" s="14"/>
    </row>
    <row r="1006" spans="1:3" ht="15">
      <c r="A1006" s="14"/>
      <c r="B1006" s="14"/>
      <c r="C1006" s="14"/>
    </row>
    <row r="1007" spans="1:3" ht="15">
      <c r="A1007" s="14"/>
      <c r="B1007" s="14"/>
      <c r="C1007" s="14"/>
    </row>
    <row r="1008" spans="1:3" ht="15">
      <c r="A1008" s="14"/>
      <c r="B1008" s="14"/>
      <c r="C1008" s="14"/>
    </row>
    <row r="1009" spans="1:3" ht="15">
      <c r="A1009" s="14"/>
      <c r="B1009" s="14"/>
      <c r="C1009" s="14"/>
    </row>
    <row r="1010" spans="1:3" ht="15">
      <c r="A1010" s="14"/>
      <c r="B1010" s="14"/>
      <c r="C1010" s="14"/>
    </row>
    <row r="1011" spans="1:3" ht="15">
      <c r="A1011" s="14"/>
      <c r="B1011" s="14"/>
      <c r="C1011" s="14"/>
    </row>
    <row r="1012" spans="1:3" ht="15">
      <c r="A1012" s="14"/>
      <c r="B1012" s="14"/>
      <c r="C1012" s="14"/>
    </row>
    <row r="1013" spans="1:3" ht="15">
      <c r="A1013" s="14"/>
      <c r="B1013" s="14"/>
      <c r="C1013" s="14"/>
    </row>
    <row r="1014" spans="1:3" ht="15">
      <c r="A1014" s="14"/>
      <c r="B1014" s="14"/>
      <c r="C1014" s="14"/>
    </row>
    <row r="1015" spans="1:3" ht="15">
      <c r="A1015" s="14"/>
      <c r="B1015" s="14"/>
      <c r="C1015" s="14"/>
    </row>
    <row r="1016" spans="1:3" ht="15">
      <c r="A1016" s="14"/>
      <c r="B1016" s="14"/>
      <c r="C1016" s="14"/>
    </row>
    <row r="1017" spans="1:3" ht="15">
      <c r="A1017" s="14"/>
      <c r="B1017" s="14"/>
      <c r="C1017" s="14"/>
    </row>
    <row r="1018" spans="1:3" ht="15">
      <c r="A1018" s="14"/>
      <c r="B1018" s="14"/>
      <c r="C1018" s="14"/>
    </row>
    <row r="1019" spans="1:3" ht="15">
      <c r="A1019" s="14"/>
      <c r="B1019" s="14"/>
      <c r="C1019" s="14"/>
    </row>
    <row r="1020" spans="1:3" ht="15">
      <c r="A1020" s="14"/>
      <c r="B1020" s="14"/>
      <c r="C1020" s="14"/>
    </row>
    <row r="1021" spans="1:3" ht="15">
      <c r="A1021" s="14"/>
      <c r="B1021" s="14"/>
      <c r="C1021" s="14"/>
    </row>
    <row r="1022" spans="1:3" ht="15">
      <c r="A1022" s="14"/>
      <c r="B1022" s="14"/>
      <c r="C1022" s="14"/>
    </row>
    <row r="1023" spans="1:3" ht="15">
      <c r="A1023" s="14"/>
      <c r="B1023" s="14"/>
      <c r="C1023" s="14"/>
    </row>
    <row r="1024" spans="1:3" ht="15">
      <c r="A1024" s="14"/>
      <c r="B1024" s="14"/>
      <c r="C1024" s="14"/>
    </row>
    <row r="1025" spans="1:3" ht="15">
      <c r="A1025" s="14"/>
      <c r="B1025" s="14"/>
      <c r="C1025" s="14"/>
    </row>
    <row r="1026" spans="1:3" ht="15">
      <c r="A1026" s="14"/>
      <c r="B1026" s="14"/>
      <c r="C1026" s="14"/>
    </row>
    <row r="1027" spans="1:3" ht="15">
      <c r="A1027" s="14"/>
      <c r="B1027" s="14"/>
      <c r="C1027" s="14"/>
    </row>
    <row r="1028" spans="1:3" ht="15">
      <c r="A1028" s="14"/>
      <c r="B1028" s="14"/>
      <c r="C1028" s="14"/>
    </row>
    <row r="1029" spans="1:3" ht="15">
      <c r="A1029" s="14"/>
      <c r="B1029" s="14"/>
      <c r="C1029" s="14"/>
    </row>
    <row r="1030" spans="1:3" ht="15">
      <c r="A1030" s="14"/>
      <c r="B1030" s="14"/>
      <c r="C1030" s="14"/>
    </row>
    <row r="1031" spans="1:3" ht="15">
      <c r="A1031" s="14"/>
      <c r="B1031" s="14"/>
      <c r="C1031" s="14"/>
    </row>
    <row r="1032" spans="1:3" ht="15">
      <c r="A1032" s="14"/>
      <c r="B1032" s="14"/>
      <c r="C1032" s="14"/>
    </row>
    <row r="1033" spans="1:3" ht="15">
      <c r="A1033" s="14"/>
      <c r="B1033" s="14"/>
      <c r="C1033" s="14"/>
    </row>
    <row r="1034" spans="1:3" ht="15">
      <c r="A1034" s="14"/>
      <c r="B1034" s="14"/>
      <c r="C1034" s="14"/>
    </row>
    <row r="1035" spans="1:3" ht="15">
      <c r="A1035" s="14"/>
      <c r="B1035" s="14"/>
      <c r="C1035" s="14"/>
    </row>
    <row r="1036" spans="1:3" ht="15">
      <c r="A1036" s="14"/>
      <c r="B1036" s="14"/>
      <c r="C1036" s="14"/>
    </row>
    <row r="1037" spans="1:3" ht="15">
      <c r="A1037" s="14"/>
      <c r="B1037" s="14"/>
      <c r="C1037" s="14"/>
    </row>
    <row r="1038" spans="1:3" ht="15">
      <c r="A1038" s="14"/>
      <c r="B1038" s="14"/>
      <c r="C1038" s="14"/>
    </row>
    <row r="1039" spans="1:3" ht="15">
      <c r="A1039" s="14"/>
      <c r="B1039" s="14"/>
      <c r="C1039" s="14"/>
    </row>
    <row r="1040" spans="1:3" ht="15">
      <c r="A1040" s="14"/>
      <c r="B1040" s="14"/>
      <c r="C1040" s="14"/>
    </row>
    <row r="1041" spans="1:3" ht="15">
      <c r="A1041" s="14"/>
      <c r="B1041" s="14"/>
      <c r="C1041" s="14"/>
    </row>
    <row r="1042" spans="1:3" ht="15">
      <c r="A1042" s="14"/>
      <c r="B1042" s="14"/>
      <c r="C1042" s="14"/>
    </row>
    <row r="1043" spans="1:3" ht="15">
      <c r="A1043" s="14"/>
      <c r="B1043" s="14"/>
      <c r="C1043" s="14"/>
    </row>
    <row r="1044" spans="1:3" ht="15">
      <c r="A1044" s="14"/>
      <c r="B1044" s="14"/>
      <c r="C1044" s="14"/>
    </row>
    <row r="1045" spans="1:3" ht="15">
      <c r="A1045" s="14"/>
      <c r="B1045" s="14"/>
      <c r="C1045" s="14"/>
    </row>
    <row r="1046" spans="1:3" ht="15">
      <c r="A1046" s="14"/>
      <c r="B1046" s="14"/>
      <c r="C1046" s="14"/>
    </row>
    <row r="1047" spans="1:3" ht="15">
      <c r="A1047" s="14"/>
      <c r="B1047" s="14"/>
      <c r="C1047" s="14"/>
    </row>
    <row r="1048" spans="1:3" ht="15">
      <c r="A1048" s="14"/>
      <c r="B1048" s="14"/>
      <c r="C1048" s="14"/>
    </row>
    <row r="1049" spans="1:3" ht="15">
      <c r="A1049" s="14"/>
      <c r="B1049" s="14"/>
      <c r="C1049" s="14"/>
    </row>
    <row r="1050" spans="1:3" ht="15">
      <c r="A1050" s="14"/>
      <c r="B1050" s="14"/>
      <c r="C1050" s="14"/>
    </row>
    <row r="1051" spans="1:3" ht="15">
      <c r="A1051" s="14"/>
      <c r="B1051" s="14"/>
      <c r="C1051" s="14"/>
    </row>
    <row r="1052" spans="1:3" ht="15">
      <c r="A1052" s="14"/>
      <c r="B1052" s="14"/>
      <c r="C1052" s="14"/>
    </row>
    <row r="1053" spans="1:3" ht="15">
      <c r="A1053" s="14"/>
      <c r="B1053" s="14"/>
      <c r="C1053" s="14"/>
    </row>
    <row r="1054" spans="1:3" ht="15">
      <c r="A1054" s="14"/>
      <c r="B1054" s="14"/>
      <c r="C1054" s="14"/>
    </row>
    <row r="1055" spans="1:3" ht="15">
      <c r="A1055" s="14"/>
      <c r="B1055" s="14"/>
      <c r="C1055" s="14"/>
    </row>
    <row r="1056" spans="1:3" ht="15">
      <c r="A1056" s="14"/>
      <c r="B1056" s="14"/>
      <c r="C1056" s="14"/>
    </row>
    <row r="1057" spans="1:3" ht="15">
      <c r="A1057" s="14"/>
      <c r="B1057" s="14"/>
      <c r="C1057" s="14"/>
    </row>
    <row r="1058" spans="1:3" ht="15">
      <c r="A1058" s="14"/>
      <c r="B1058" s="14"/>
      <c r="C1058" s="14"/>
    </row>
    <row r="1059" spans="1:3" ht="15">
      <c r="A1059" s="14"/>
      <c r="B1059" s="14"/>
      <c r="C1059" s="14"/>
    </row>
    <row r="1060" spans="1:3" ht="15">
      <c r="A1060" s="14"/>
      <c r="B1060" s="14"/>
      <c r="C1060" s="14"/>
    </row>
    <row r="1061" spans="1:3" ht="15">
      <c r="A1061" s="14"/>
      <c r="B1061" s="14"/>
      <c r="C1061" s="14"/>
    </row>
    <row r="1062" spans="1:3" ht="15">
      <c r="A1062" s="14"/>
      <c r="B1062" s="14"/>
      <c r="C1062" s="14"/>
    </row>
    <row r="1063" spans="1:3" ht="15">
      <c r="A1063" s="14"/>
      <c r="B1063" s="14"/>
      <c r="C1063" s="14"/>
    </row>
    <row r="1064" spans="1:3" ht="15">
      <c r="A1064" s="14"/>
      <c r="B1064" s="14"/>
      <c r="C1064" s="14"/>
    </row>
    <row r="1065" spans="1:3" ht="15">
      <c r="A1065" s="14"/>
      <c r="B1065" s="14"/>
      <c r="C1065" s="14"/>
    </row>
    <row r="1066" spans="1:3" ht="15">
      <c r="A1066" s="14"/>
      <c r="B1066" s="14"/>
      <c r="C1066" s="14"/>
    </row>
    <row r="1067" spans="1:3" ht="15">
      <c r="A1067" s="14"/>
      <c r="B1067" s="14"/>
      <c r="C1067" s="14"/>
    </row>
    <row r="1068" spans="1:3" ht="15">
      <c r="A1068" s="14"/>
      <c r="B1068" s="14"/>
      <c r="C1068" s="14"/>
    </row>
    <row r="1069" spans="1:3" ht="15">
      <c r="A1069" s="14"/>
      <c r="B1069" s="14"/>
      <c r="C1069" s="14"/>
    </row>
    <row r="1070" spans="1:3" ht="15">
      <c r="A1070" s="14"/>
      <c r="B1070" s="14"/>
      <c r="C1070" s="14"/>
    </row>
    <row r="1071" spans="1:3" ht="15">
      <c r="A1071" s="14"/>
      <c r="B1071" s="14"/>
      <c r="C1071" s="14"/>
    </row>
    <row r="1072" spans="1:3" ht="15">
      <c r="A1072" s="14"/>
      <c r="B1072" s="14"/>
      <c r="C1072" s="14"/>
    </row>
    <row r="1073" spans="1:3" ht="15">
      <c r="A1073" s="14"/>
      <c r="B1073" s="14"/>
      <c r="C1073" s="14"/>
    </row>
    <row r="1074" spans="1:3" ht="15">
      <c r="A1074" s="14"/>
      <c r="B1074" s="14"/>
      <c r="C1074" s="14"/>
    </row>
    <row r="1075" spans="1:3" ht="15">
      <c r="A1075" s="14"/>
      <c r="B1075" s="14"/>
      <c r="C1075" s="14"/>
    </row>
    <row r="1076" spans="1:3" ht="15">
      <c r="A1076" s="14"/>
      <c r="B1076" s="14"/>
      <c r="C1076" s="14"/>
    </row>
    <row r="1077" spans="1:3" ht="15">
      <c r="A1077" s="14"/>
      <c r="B1077" s="14"/>
      <c r="C1077" s="14"/>
    </row>
    <row r="1078" spans="1:3" ht="15">
      <c r="A1078" s="14"/>
      <c r="B1078" s="14"/>
      <c r="C1078" s="14"/>
    </row>
    <row r="1079" spans="1:3" ht="15">
      <c r="A1079" s="14"/>
      <c r="B1079" s="14"/>
      <c r="C1079" s="14"/>
    </row>
    <row r="1080" spans="1:3" ht="15">
      <c r="A1080" s="14"/>
      <c r="B1080" s="14"/>
      <c r="C1080" s="14"/>
    </row>
    <row r="1081" spans="1:3" ht="15">
      <c r="A1081" s="14"/>
      <c r="B1081" s="14"/>
      <c r="C1081" s="14"/>
    </row>
    <row r="1082" spans="1:3" ht="15">
      <c r="A1082" s="14"/>
      <c r="B1082" s="14"/>
      <c r="C1082" s="14"/>
    </row>
    <row r="1083" spans="1:3" ht="15">
      <c r="A1083" s="14"/>
      <c r="B1083" s="14"/>
      <c r="C1083" s="14"/>
    </row>
    <row r="1084" spans="1:3" ht="15">
      <c r="A1084" s="14"/>
      <c r="B1084" s="14"/>
      <c r="C1084" s="14"/>
    </row>
    <row r="1085" spans="1:3" ht="15">
      <c r="A1085" s="14"/>
      <c r="B1085" s="14"/>
      <c r="C1085" s="14"/>
    </row>
    <row r="1086" spans="1:3" ht="15">
      <c r="A1086" s="14"/>
      <c r="B1086" s="14"/>
      <c r="C1086" s="14"/>
    </row>
    <row r="1087" spans="1:3" ht="15">
      <c r="A1087" s="14"/>
      <c r="B1087" s="14"/>
      <c r="C1087" s="14"/>
    </row>
    <row r="1088" spans="1:3" ht="15">
      <c r="A1088" s="14"/>
      <c r="B1088" s="14"/>
      <c r="C1088" s="14"/>
    </row>
    <row r="1089" spans="1:3" ht="15">
      <c r="A1089" s="14"/>
      <c r="B1089" s="14"/>
      <c r="C1089" s="14"/>
    </row>
    <row r="1090" spans="1:3" ht="15">
      <c r="A1090" s="14"/>
      <c r="B1090" s="14"/>
      <c r="C1090" s="14"/>
    </row>
    <row r="1091" spans="1:3" ht="15">
      <c r="A1091" s="14"/>
      <c r="B1091" s="14"/>
      <c r="C1091" s="14"/>
    </row>
    <row r="1092" spans="1:3" ht="15">
      <c r="A1092" s="14"/>
      <c r="B1092" s="14"/>
      <c r="C1092" s="14"/>
    </row>
    <row r="1093" spans="1:3" ht="15">
      <c r="A1093" s="14"/>
      <c r="B1093" s="14"/>
      <c r="C1093" s="14"/>
    </row>
    <row r="1094" spans="1:3" ht="15">
      <c r="A1094" s="14"/>
      <c r="B1094" s="14"/>
      <c r="C1094" s="14"/>
    </row>
    <row r="1095" spans="1:3" ht="15">
      <c r="A1095" s="14"/>
      <c r="B1095" s="14"/>
      <c r="C1095" s="14"/>
    </row>
    <row r="1096" spans="1:3" ht="15">
      <c r="A1096" s="14"/>
      <c r="B1096" s="14"/>
      <c r="C1096" s="14"/>
    </row>
    <row r="1097" spans="1:3" ht="15">
      <c r="A1097" s="14"/>
      <c r="B1097" s="14"/>
      <c r="C1097" s="14"/>
    </row>
    <row r="1098" spans="1:3" ht="15">
      <c r="A1098" s="14"/>
      <c r="B1098" s="14"/>
      <c r="C1098" s="14"/>
    </row>
    <row r="1099" spans="1:3" ht="15">
      <c r="A1099" s="14"/>
      <c r="B1099" s="14"/>
      <c r="C1099" s="14"/>
    </row>
    <row r="1100" spans="1:3" ht="15">
      <c r="A1100" s="14"/>
      <c r="B1100" s="14"/>
      <c r="C1100" s="14"/>
    </row>
    <row r="1101" spans="1:3" ht="15">
      <c r="A1101" s="14"/>
      <c r="B1101" s="14"/>
      <c r="C1101" s="14"/>
    </row>
    <row r="1102" spans="1:3" ht="15">
      <c r="A1102" s="14"/>
      <c r="B1102" s="14"/>
      <c r="C1102" s="14"/>
    </row>
    <row r="1103" spans="1:3" ht="15">
      <c r="A1103" s="14"/>
      <c r="B1103" s="14"/>
      <c r="C1103" s="14"/>
    </row>
    <row r="1104" spans="1:3" ht="15">
      <c r="A1104" s="14"/>
      <c r="B1104" s="14"/>
      <c r="C1104" s="14"/>
    </row>
    <row r="1105" spans="1:3" ht="15">
      <c r="A1105" s="14"/>
      <c r="B1105" s="14"/>
      <c r="C1105" s="14"/>
    </row>
    <row r="1106" spans="1:3" ht="15">
      <c r="A1106" s="14"/>
      <c r="B1106" s="14"/>
      <c r="C1106" s="14"/>
    </row>
    <row r="1107" spans="1:3" ht="15">
      <c r="A1107" s="14"/>
      <c r="B1107" s="14"/>
      <c r="C1107" s="14"/>
    </row>
    <row r="1108" spans="1:3" ht="15">
      <c r="A1108" s="14"/>
      <c r="B1108" s="14"/>
      <c r="C1108" s="14"/>
    </row>
    <row r="1109" spans="1:3" ht="15">
      <c r="A1109" s="14"/>
      <c r="B1109" s="14"/>
      <c r="C1109" s="14"/>
    </row>
    <row r="1110" spans="1:3" ht="15">
      <c r="A1110" s="14"/>
      <c r="B1110" s="14"/>
      <c r="C1110" s="14"/>
    </row>
    <row r="1111" spans="1:3" ht="15">
      <c r="A1111" s="14"/>
      <c r="B1111" s="14"/>
      <c r="C1111" s="14"/>
    </row>
    <row r="1112" spans="1:3" ht="15">
      <c r="A1112" s="14"/>
      <c r="B1112" s="14"/>
      <c r="C1112" s="14"/>
    </row>
    <row r="1113" spans="1:3" ht="15">
      <c r="A1113" s="14"/>
      <c r="B1113" s="14"/>
      <c r="C1113" s="14"/>
    </row>
    <row r="1114" spans="1:3" ht="15">
      <c r="A1114" s="14"/>
      <c r="B1114" s="14"/>
      <c r="C1114" s="14"/>
    </row>
    <row r="1115" spans="1:3" ht="15">
      <c r="A1115" s="14"/>
      <c r="B1115" s="14"/>
      <c r="C1115" s="14"/>
    </row>
    <row r="1116" spans="1:3" ht="15">
      <c r="A1116" s="14"/>
      <c r="B1116" s="14"/>
      <c r="C1116" s="14"/>
    </row>
    <row r="1117" spans="1:3" ht="15">
      <c r="A1117" s="14"/>
      <c r="B1117" s="14"/>
      <c r="C1117" s="14"/>
    </row>
    <row r="1118" spans="1:3" ht="15">
      <c r="A1118" s="14"/>
      <c r="B1118" s="14"/>
      <c r="C1118" s="14"/>
    </row>
    <row r="1119" spans="1:3" ht="15">
      <c r="A1119" s="14"/>
      <c r="B1119" s="14"/>
      <c r="C1119" s="14"/>
    </row>
    <row r="1120" spans="1:3" ht="15">
      <c r="A1120" s="14"/>
      <c r="B1120" s="14"/>
      <c r="C1120" s="14"/>
    </row>
    <row r="1121" spans="1:3" ht="15">
      <c r="A1121" s="14"/>
      <c r="B1121" s="14"/>
      <c r="C1121" s="14"/>
    </row>
    <row r="1122" spans="1:3" ht="15">
      <c r="A1122" s="14"/>
      <c r="B1122" s="14"/>
      <c r="C1122" s="14"/>
    </row>
    <row r="1123" spans="1:3" ht="15">
      <c r="A1123" s="14"/>
      <c r="B1123" s="14"/>
      <c r="C1123" s="14"/>
    </row>
    <row r="1124" spans="1:3" ht="15">
      <c r="A1124" s="14"/>
      <c r="B1124" s="14"/>
      <c r="C1124" s="14"/>
    </row>
    <row r="1125" spans="1:3" ht="15">
      <c r="A1125" s="14"/>
      <c r="B1125" s="14"/>
      <c r="C1125" s="14"/>
    </row>
    <row r="1126" spans="1:3" ht="15">
      <c r="A1126" s="14"/>
      <c r="B1126" s="14"/>
      <c r="C1126" s="14"/>
    </row>
    <row r="1127" spans="1:3" ht="15">
      <c r="A1127" s="14"/>
      <c r="B1127" s="14"/>
      <c r="C1127" s="14"/>
    </row>
    <row r="1128" spans="1:3" ht="15">
      <c r="A1128" s="14"/>
      <c r="B1128" s="14"/>
      <c r="C1128" s="14"/>
    </row>
    <row r="1129" spans="1:3" ht="15">
      <c r="A1129" s="14"/>
      <c r="B1129" s="14"/>
      <c r="C1129" s="14"/>
    </row>
    <row r="1130" spans="1:3" ht="15">
      <c r="A1130" s="14"/>
      <c r="B1130" s="14"/>
      <c r="C1130" s="14"/>
    </row>
    <row r="1131" spans="1:3" ht="15">
      <c r="A1131" s="14"/>
      <c r="B1131" s="14"/>
      <c r="C1131" s="14"/>
    </row>
    <row r="1132" spans="1:3" ht="15">
      <c r="A1132" s="14"/>
      <c r="B1132" s="14"/>
      <c r="C1132" s="14"/>
    </row>
    <row r="1133" spans="1:3" ht="15">
      <c r="A1133" s="14"/>
      <c r="B1133" s="14"/>
      <c r="C1133" s="14"/>
    </row>
    <row r="1134" spans="1:3" ht="15">
      <c r="A1134" s="14"/>
      <c r="B1134" s="14"/>
      <c r="C1134" s="14"/>
    </row>
    <row r="1135" spans="1:3" ht="15">
      <c r="A1135" s="14"/>
      <c r="B1135" s="14"/>
      <c r="C1135" s="14"/>
    </row>
    <row r="1136" spans="1:3" ht="15">
      <c r="A1136" s="14"/>
      <c r="B1136" s="14"/>
      <c r="C1136" s="14"/>
    </row>
    <row r="1137" spans="1:3" ht="15">
      <c r="A1137" s="14"/>
      <c r="B1137" s="14"/>
      <c r="C1137" s="14"/>
    </row>
    <row r="1138" spans="1:3" ht="15">
      <c r="A1138" s="14"/>
      <c r="B1138" s="14"/>
      <c r="C1138" s="14"/>
    </row>
    <row r="1139" spans="1:3" ht="15">
      <c r="A1139" s="14"/>
      <c r="B1139" s="14"/>
      <c r="C1139" s="14"/>
    </row>
    <row r="1140" spans="1:3" ht="15">
      <c r="A1140" s="14"/>
      <c r="B1140" s="14"/>
      <c r="C1140" s="14"/>
    </row>
    <row r="1141" spans="1:3" ht="15">
      <c r="A1141" s="14"/>
      <c r="B1141" s="14"/>
      <c r="C1141" s="14"/>
    </row>
    <row r="1142" spans="1:3" ht="15">
      <c r="A1142" s="14"/>
      <c r="B1142" s="14"/>
      <c r="C1142" s="14"/>
    </row>
    <row r="1143" spans="1:3" ht="15">
      <c r="A1143" s="14"/>
      <c r="B1143" s="14"/>
      <c r="C1143" s="14"/>
    </row>
    <row r="1144" spans="1:3" ht="15">
      <c r="A1144" s="14"/>
      <c r="B1144" s="14"/>
      <c r="C1144" s="14"/>
    </row>
    <row r="1145" spans="1:3" ht="15">
      <c r="A1145" s="14"/>
      <c r="B1145" s="14"/>
      <c r="C1145" s="14"/>
    </row>
    <row r="1146" spans="1:3" ht="15">
      <c r="A1146" s="14"/>
      <c r="B1146" s="14"/>
      <c r="C1146" s="14"/>
    </row>
    <row r="1147" spans="1:3" ht="15">
      <c r="A1147" s="14"/>
      <c r="B1147" s="14"/>
      <c r="C1147" s="14"/>
    </row>
    <row r="1148" spans="1:3" ht="15">
      <c r="A1148" s="14"/>
      <c r="B1148" s="14"/>
      <c r="C1148" s="14"/>
    </row>
    <row r="1149" spans="1:3" ht="15">
      <c r="A1149" s="14"/>
      <c r="B1149" s="14"/>
      <c r="C1149" s="14"/>
    </row>
    <row r="1150" spans="1:3" ht="15">
      <c r="A1150" s="14"/>
      <c r="B1150" s="14"/>
      <c r="C1150" s="14"/>
    </row>
    <row r="1151" spans="1:3" ht="15">
      <c r="A1151" s="14"/>
      <c r="B1151" s="14"/>
      <c r="C1151" s="14"/>
    </row>
    <row r="1152" spans="1:3" ht="15">
      <c r="A1152" s="14"/>
      <c r="B1152" s="14"/>
      <c r="C1152" s="14"/>
    </row>
    <row r="1153" spans="1:3" ht="15">
      <c r="A1153" s="14"/>
      <c r="B1153" s="14"/>
      <c r="C1153" s="14"/>
    </row>
    <row r="1154" spans="1:3" ht="15">
      <c r="A1154" s="14"/>
      <c r="B1154" s="14"/>
      <c r="C1154" s="14"/>
    </row>
    <row r="1155" spans="1:3" ht="15">
      <c r="A1155" s="14"/>
      <c r="B1155" s="14"/>
      <c r="C1155" s="14"/>
    </row>
    <row r="1156" spans="1:3" ht="15">
      <c r="A1156" s="14"/>
      <c r="B1156" s="14"/>
      <c r="C1156" s="14"/>
    </row>
    <row r="1157" spans="1:3" ht="15">
      <c r="A1157" s="14"/>
      <c r="B1157" s="14"/>
      <c r="C1157" s="14"/>
    </row>
    <row r="1158" spans="1:3" ht="15">
      <c r="A1158" s="14"/>
      <c r="B1158" s="14"/>
      <c r="C1158" s="14"/>
    </row>
    <row r="1159" spans="1:3" ht="15">
      <c r="A1159" s="14"/>
      <c r="B1159" s="14"/>
      <c r="C1159" s="14"/>
    </row>
    <row r="1160" spans="1:3" ht="15">
      <c r="A1160" s="14"/>
      <c r="B1160" s="14"/>
      <c r="C1160" s="14"/>
    </row>
    <row r="1161" spans="1:3" ht="15">
      <c r="A1161" s="14"/>
      <c r="B1161" s="14"/>
      <c r="C1161" s="14"/>
    </row>
    <row r="1162" spans="1:3" ht="15">
      <c r="A1162" s="14"/>
      <c r="B1162" s="14"/>
      <c r="C1162" s="14"/>
    </row>
    <row r="1163" spans="1:3" ht="15">
      <c r="A1163" s="14"/>
      <c r="B1163" s="14"/>
      <c r="C1163" s="14"/>
    </row>
    <row r="1164" spans="1:3" ht="15">
      <c r="A1164" s="14"/>
      <c r="B1164" s="14"/>
      <c r="C1164" s="14"/>
    </row>
    <row r="1165" spans="1:3" ht="15">
      <c r="A1165" s="14"/>
      <c r="B1165" s="14"/>
      <c r="C1165" s="14"/>
    </row>
    <row r="1166" spans="1:3" ht="15">
      <c r="A1166" s="14"/>
      <c r="B1166" s="14"/>
      <c r="C1166" s="14"/>
    </row>
    <row r="1167" spans="1:3" ht="15">
      <c r="A1167" s="14"/>
      <c r="B1167" s="14"/>
      <c r="C1167" s="14"/>
    </row>
    <row r="1168" spans="1:3" ht="15">
      <c r="A1168" s="14"/>
      <c r="B1168" s="14"/>
      <c r="C1168" s="14"/>
    </row>
    <row r="1169" spans="1:3" ht="15">
      <c r="A1169" s="14"/>
      <c r="B1169" s="14"/>
      <c r="C1169" s="14"/>
    </row>
    <row r="1170" spans="1:3" ht="15">
      <c r="A1170" s="14"/>
      <c r="B1170" s="14"/>
      <c r="C1170" s="14"/>
    </row>
    <row r="1171" spans="1:3" ht="15">
      <c r="A1171" s="14"/>
      <c r="B1171" s="14"/>
      <c r="C1171" s="14"/>
    </row>
    <row r="1172" spans="1:3" ht="15">
      <c r="A1172" s="14"/>
      <c r="B1172" s="14"/>
      <c r="C1172" s="14"/>
    </row>
    <row r="1173" spans="1:3" ht="15">
      <c r="A1173" s="14"/>
      <c r="B1173" s="14"/>
      <c r="C1173" s="14"/>
    </row>
    <row r="1174" spans="1:3" ht="15">
      <c r="A1174" s="14"/>
      <c r="B1174" s="14"/>
      <c r="C1174" s="14"/>
    </row>
    <row r="1175" spans="1:3" ht="15">
      <c r="A1175" s="14"/>
      <c r="B1175" s="14"/>
      <c r="C1175" s="14"/>
    </row>
    <row r="1176" spans="1:3" ht="15">
      <c r="A1176" s="14"/>
      <c r="B1176" s="14"/>
      <c r="C1176" s="14"/>
    </row>
    <row r="1177" spans="1:3" ht="15">
      <c r="A1177" s="14"/>
      <c r="B1177" s="14"/>
      <c r="C1177" s="14"/>
    </row>
    <row r="1178" spans="1:3" ht="15">
      <c r="A1178" s="14"/>
      <c r="B1178" s="14"/>
      <c r="C1178" s="14"/>
    </row>
    <row r="1179" spans="1:3" ht="15">
      <c r="A1179" s="14"/>
      <c r="B1179" s="14"/>
      <c r="C1179" s="14"/>
    </row>
    <row r="1180" spans="1:3" ht="15">
      <c r="A1180" s="14"/>
      <c r="B1180" s="14"/>
      <c r="C1180" s="14"/>
    </row>
    <row r="1181" spans="1:3" ht="15">
      <c r="A1181" s="14"/>
      <c r="B1181" s="14"/>
      <c r="C1181" s="14"/>
    </row>
    <row r="1182" spans="1:3" ht="15">
      <c r="A1182" s="14"/>
      <c r="B1182" s="14"/>
      <c r="C1182" s="14"/>
    </row>
    <row r="1183" spans="1:3" ht="15">
      <c r="A1183" s="14"/>
      <c r="B1183" s="14"/>
      <c r="C1183" s="14"/>
    </row>
    <row r="1184" spans="1:3" ht="15">
      <c r="A1184" s="14"/>
      <c r="B1184" s="14"/>
      <c r="C1184" s="14"/>
    </row>
    <row r="1185" spans="1:3" ht="15">
      <c r="A1185" s="14"/>
      <c r="B1185" s="14"/>
      <c r="C1185" s="14"/>
    </row>
    <row r="1186" spans="1:3" ht="15">
      <c r="A1186" s="14"/>
      <c r="B1186" s="14"/>
      <c r="C1186" s="14"/>
    </row>
    <row r="1187" spans="1:3" ht="15">
      <c r="A1187" s="14"/>
      <c r="B1187" s="14"/>
      <c r="C1187" s="14"/>
    </row>
    <row r="1188" spans="1:3" ht="15">
      <c r="A1188" s="14"/>
      <c r="B1188" s="14"/>
      <c r="C1188" s="14"/>
    </row>
    <row r="1189" spans="1:3" ht="15">
      <c r="A1189" s="14"/>
      <c r="B1189" s="14"/>
      <c r="C1189" s="14"/>
    </row>
    <row r="1190" spans="1:3" ht="15">
      <c r="A1190" s="14"/>
      <c r="B1190" s="14"/>
      <c r="C1190" s="14"/>
    </row>
    <row r="1191" spans="1:3" ht="15">
      <c r="A1191" s="14"/>
      <c r="B1191" s="14"/>
      <c r="C1191" s="14"/>
    </row>
    <row r="1192" spans="1:3" ht="15">
      <c r="A1192" s="14"/>
      <c r="B1192" s="14"/>
      <c r="C1192" s="14"/>
    </row>
    <row r="1193" spans="1:3" ht="15">
      <c r="A1193" s="14"/>
      <c r="B1193" s="14"/>
      <c r="C1193" s="14"/>
    </row>
    <row r="1194" spans="1:3" ht="15">
      <c r="A1194" s="14"/>
      <c r="B1194" s="14"/>
      <c r="C1194" s="14"/>
    </row>
    <row r="1195" spans="1:3" ht="15">
      <c r="A1195" s="14"/>
      <c r="B1195" s="14"/>
      <c r="C1195" s="14"/>
    </row>
    <row r="1196" spans="1:3" ht="15">
      <c r="A1196" s="14"/>
      <c r="B1196" s="14"/>
      <c r="C1196" s="14"/>
    </row>
    <row r="1197" spans="1:3" ht="15">
      <c r="A1197" s="14"/>
      <c r="B1197" s="14"/>
      <c r="C1197" s="14"/>
    </row>
    <row r="1198" spans="1:3" ht="15">
      <c r="A1198" s="14"/>
      <c r="B1198" s="14"/>
      <c r="C1198" s="14"/>
    </row>
    <row r="1199" spans="1:3" ht="15">
      <c r="A1199" s="14"/>
      <c r="B1199" s="14"/>
      <c r="C1199" s="14"/>
    </row>
    <row r="1200" spans="1:3" ht="15">
      <c r="A1200" s="14"/>
      <c r="B1200" s="14"/>
      <c r="C1200" s="14"/>
    </row>
    <row r="1201" spans="1:3" ht="15">
      <c r="A1201" s="14"/>
      <c r="B1201" s="14"/>
      <c r="C1201" s="14"/>
    </row>
    <row r="1202" spans="1:3" ht="15">
      <c r="A1202" s="14"/>
      <c r="B1202" s="14"/>
      <c r="C1202" s="14"/>
    </row>
    <row r="1203" spans="1:3" ht="15">
      <c r="A1203" s="14"/>
      <c r="B1203" s="14"/>
      <c r="C1203" s="14"/>
    </row>
    <row r="1204" spans="1:3" ht="15">
      <c r="A1204" s="14"/>
      <c r="B1204" s="14"/>
      <c r="C1204" s="14"/>
    </row>
    <row r="1205" spans="1:3" ht="15">
      <c r="A1205" s="14"/>
      <c r="B1205" s="14"/>
      <c r="C1205" s="14"/>
    </row>
    <row r="1206" spans="1:3" ht="15">
      <c r="A1206" s="14"/>
      <c r="B1206" s="14"/>
      <c r="C1206" s="14"/>
    </row>
    <row r="1207" spans="1:3" ht="15">
      <c r="A1207" s="14"/>
      <c r="B1207" s="14"/>
      <c r="C1207" s="14"/>
    </row>
    <row r="1208" spans="1:3" ht="15">
      <c r="A1208" s="14"/>
      <c r="B1208" s="14"/>
      <c r="C1208" s="14"/>
    </row>
    <row r="1209" spans="1:3" ht="15">
      <c r="A1209" s="14"/>
      <c r="B1209" s="14"/>
      <c r="C1209" s="14"/>
    </row>
    <row r="1210" spans="1:3" ht="15">
      <c r="A1210" s="14"/>
      <c r="B1210" s="14"/>
      <c r="C1210" s="14"/>
    </row>
    <row r="1211" spans="1:3" ht="15">
      <c r="A1211" s="14"/>
      <c r="B1211" s="14"/>
      <c r="C1211" s="14"/>
    </row>
    <row r="1212" spans="1:3" ht="15">
      <c r="A1212" s="14"/>
      <c r="B1212" s="14"/>
      <c r="C1212" s="14"/>
    </row>
    <row r="1213" spans="1:3" ht="15">
      <c r="A1213" s="14"/>
      <c r="B1213" s="14"/>
      <c r="C1213" s="14"/>
    </row>
    <row r="1214" spans="1:3" ht="15">
      <c r="A1214" s="14"/>
      <c r="B1214" s="14"/>
      <c r="C1214" s="14"/>
    </row>
    <row r="1215" spans="1:3" ht="15">
      <c r="A1215" s="14"/>
      <c r="B1215" s="14"/>
      <c r="C1215" s="14"/>
    </row>
    <row r="1216" spans="1:3" ht="15">
      <c r="A1216" s="14"/>
      <c r="B1216" s="14"/>
      <c r="C1216" s="14"/>
    </row>
    <row r="1217" spans="1:3" ht="15">
      <c r="A1217" s="14"/>
      <c r="B1217" s="14"/>
      <c r="C1217" s="14"/>
    </row>
    <row r="1218" spans="1:3" ht="15">
      <c r="A1218" s="14"/>
      <c r="B1218" s="14"/>
      <c r="C1218" s="14"/>
    </row>
    <row r="1219" spans="1:3" ht="15">
      <c r="A1219" s="14"/>
      <c r="B1219" s="14"/>
      <c r="C1219" s="14"/>
    </row>
    <row r="1220" spans="1:3" ht="15">
      <c r="A1220" s="14"/>
      <c r="B1220" s="14"/>
      <c r="C1220" s="14"/>
    </row>
    <row r="1221" spans="1:3" ht="15">
      <c r="A1221" s="14"/>
      <c r="B1221" s="14"/>
      <c r="C1221" s="14"/>
    </row>
    <row r="1222" spans="1:3" ht="15">
      <c r="A1222" s="14"/>
      <c r="B1222" s="14"/>
      <c r="C1222" s="14"/>
    </row>
    <row r="1223" spans="1:3" ht="15">
      <c r="A1223" s="14"/>
      <c r="B1223" s="14"/>
      <c r="C1223" s="14"/>
    </row>
    <row r="1224" spans="1:3" ht="15">
      <c r="A1224" s="14"/>
      <c r="B1224" s="14"/>
      <c r="C1224" s="14"/>
    </row>
    <row r="1225" spans="1:3" ht="15">
      <c r="A1225" s="14"/>
      <c r="B1225" s="14"/>
      <c r="C1225" s="14"/>
    </row>
    <row r="1226" spans="1:3" ht="15">
      <c r="A1226" s="14"/>
      <c r="B1226" s="14"/>
      <c r="C1226" s="14"/>
    </row>
    <row r="1227" spans="1:3" ht="15">
      <c r="A1227" s="14"/>
      <c r="B1227" s="14"/>
      <c r="C1227" s="14"/>
    </row>
    <row r="1228" spans="1:3" ht="15">
      <c r="A1228" s="14"/>
      <c r="B1228" s="14"/>
      <c r="C1228" s="14"/>
    </row>
    <row r="1229" spans="1:3" ht="15">
      <c r="A1229" s="14"/>
      <c r="B1229" s="14"/>
      <c r="C1229" s="14"/>
    </row>
    <row r="1230" spans="1:3" ht="15">
      <c r="A1230" s="14"/>
      <c r="B1230" s="14"/>
      <c r="C1230" s="14"/>
    </row>
    <row r="1231" spans="1:3" ht="15">
      <c r="A1231" s="14"/>
      <c r="B1231" s="14"/>
      <c r="C1231" s="14"/>
    </row>
    <row r="1232" spans="1:3" ht="15">
      <c r="A1232" s="14"/>
      <c r="B1232" s="14"/>
      <c r="C1232" s="14"/>
    </row>
    <row r="1233" spans="1:3" ht="15">
      <c r="A1233" s="14"/>
      <c r="B1233" s="14"/>
      <c r="C1233" s="14"/>
    </row>
    <row r="1234" spans="1:3" ht="15">
      <c r="A1234" s="14"/>
      <c r="B1234" s="14"/>
      <c r="C1234" s="14"/>
    </row>
    <row r="1235" spans="1:3" ht="15">
      <c r="A1235" s="14"/>
      <c r="B1235" s="14"/>
      <c r="C1235" s="14"/>
    </row>
    <row r="1236" spans="1:3" ht="15">
      <c r="A1236" s="14"/>
      <c r="B1236" s="14"/>
      <c r="C1236" s="14"/>
    </row>
    <row r="1237" spans="1:3" ht="15">
      <c r="A1237" s="14"/>
      <c r="B1237" s="14"/>
      <c r="C1237" s="14"/>
    </row>
    <row r="1238" spans="1:3" ht="15">
      <c r="A1238" s="14"/>
      <c r="B1238" s="14"/>
      <c r="C1238" s="14"/>
    </row>
    <row r="1239" spans="1:3" ht="15">
      <c r="A1239" s="14"/>
      <c r="B1239" s="14"/>
      <c r="C1239" s="14"/>
    </row>
    <row r="1240" spans="1:3" ht="15">
      <c r="A1240" s="14"/>
      <c r="B1240" s="14"/>
      <c r="C1240" s="14"/>
    </row>
    <row r="1241" spans="1:3" ht="15">
      <c r="A1241" s="14"/>
      <c r="B1241" s="14"/>
      <c r="C1241" s="14"/>
    </row>
    <row r="1242" spans="1:3" ht="15">
      <c r="A1242" s="14"/>
      <c r="B1242" s="14"/>
      <c r="C1242" s="14"/>
    </row>
    <row r="1243" spans="1:3" ht="15">
      <c r="A1243" s="14"/>
      <c r="B1243" s="14"/>
      <c r="C1243" s="14"/>
    </row>
    <row r="1244" spans="1:3" ht="15">
      <c r="A1244" s="14"/>
      <c r="B1244" s="14"/>
      <c r="C1244" s="14"/>
    </row>
    <row r="1245" spans="1:3" ht="15">
      <c r="A1245" s="14"/>
      <c r="B1245" s="14"/>
      <c r="C1245" s="14"/>
    </row>
    <row r="1246" spans="1:3" ht="15">
      <c r="A1246" s="14"/>
      <c r="B1246" s="14"/>
      <c r="C1246" s="14"/>
    </row>
    <row r="1247" spans="1:3" ht="15">
      <c r="A1247" s="14"/>
      <c r="B1247" s="14"/>
      <c r="C1247" s="14"/>
    </row>
    <row r="1248" spans="1:3" ht="15">
      <c r="A1248" s="14"/>
      <c r="B1248" s="14"/>
      <c r="C1248" s="14"/>
    </row>
    <row r="1249" spans="1:3" ht="15">
      <c r="A1249" s="14"/>
      <c r="B1249" s="14"/>
      <c r="C1249" s="14"/>
    </row>
    <row r="1250" spans="1:3" ht="15">
      <c r="A1250" s="14"/>
      <c r="B1250" s="14"/>
      <c r="C1250" s="14"/>
    </row>
    <row r="1251" spans="1:3" ht="15">
      <c r="A1251" s="14"/>
      <c r="B1251" s="14"/>
      <c r="C1251" s="14"/>
    </row>
    <row r="1252" spans="1:3" ht="15">
      <c r="A1252" s="14"/>
      <c r="B1252" s="14"/>
      <c r="C1252" s="14"/>
    </row>
    <row r="1253" spans="1:3" ht="15">
      <c r="A1253" s="14"/>
      <c r="B1253" s="14"/>
      <c r="C1253" s="14"/>
    </row>
    <row r="1254" spans="1:3" ht="15">
      <c r="A1254" s="14"/>
      <c r="B1254" s="14"/>
      <c r="C1254" s="14"/>
    </row>
    <row r="1255" spans="1:3" ht="15">
      <c r="A1255" s="14"/>
      <c r="B1255" s="14"/>
      <c r="C1255" s="14"/>
    </row>
    <row r="1256" spans="1:3" ht="15">
      <c r="A1256" s="14"/>
      <c r="B1256" s="14"/>
      <c r="C1256" s="14"/>
    </row>
    <row r="1257" spans="1:3" ht="15">
      <c r="A1257" s="14"/>
      <c r="B1257" s="14"/>
      <c r="C1257" s="14"/>
    </row>
    <row r="1258" spans="1:3" ht="15">
      <c r="A1258" s="14"/>
      <c r="B1258" s="14"/>
      <c r="C1258" s="14"/>
    </row>
    <row r="1259" spans="1:3" ht="15">
      <c r="A1259" s="14"/>
      <c r="B1259" s="14"/>
      <c r="C1259" s="14"/>
    </row>
    <row r="1260" spans="1:3" ht="15">
      <c r="A1260" s="14"/>
      <c r="B1260" s="14"/>
      <c r="C1260" s="14"/>
    </row>
    <row r="1261" spans="1:3" ht="15">
      <c r="A1261" s="14"/>
      <c r="B1261" s="14"/>
      <c r="C1261" s="14"/>
    </row>
    <row r="1262" spans="1:3" ht="15">
      <c r="A1262" s="14"/>
      <c r="B1262" s="14"/>
      <c r="C1262" s="14"/>
    </row>
    <row r="1263" spans="1:3" ht="15">
      <c r="A1263" s="14"/>
      <c r="B1263" s="14"/>
      <c r="C1263" s="14"/>
    </row>
    <row r="1264" spans="1:3" ht="15">
      <c r="A1264" s="14"/>
      <c r="B1264" s="14"/>
      <c r="C1264" s="14"/>
    </row>
    <row r="1265" spans="1:3" ht="15">
      <c r="A1265" s="14"/>
      <c r="B1265" s="14"/>
      <c r="C1265" s="14"/>
    </row>
    <row r="1266" spans="1:3" ht="15">
      <c r="A1266" s="14"/>
      <c r="B1266" s="14"/>
      <c r="C1266" s="14"/>
    </row>
    <row r="1267" spans="1:3" ht="15">
      <c r="A1267" s="14"/>
      <c r="B1267" s="14"/>
      <c r="C1267" s="14"/>
    </row>
    <row r="1268" spans="1:3" ht="15">
      <c r="A1268" s="14"/>
      <c r="B1268" s="14"/>
      <c r="C1268" s="14"/>
    </row>
    <row r="1269" spans="1:3" ht="15">
      <c r="A1269" s="14"/>
      <c r="B1269" s="14"/>
      <c r="C1269" s="14"/>
    </row>
    <row r="1270" spans="1:3" ht="15">
      <c r="A1270" s="14"/>
      <c r="B1270" s="14"/>
      <c r="C1270" s="14"/>
    </row>
    <row r="1271" spans="1:3" ht="15">
      <c r="A1271" s="14"/>
      <c r="B1271" s="14"/>
      <c r="C1271" s="14"/>
    </row>
    <row r="1272" spans="1:3" ht="15">
      <c r="A1272" s="14"/>
      <c r="B1272" s="14"/>
      <c r="C1272" s="14"/>
    </row>
    <row r="1273" spans="1:3" ht="15">
      <c r="A1273" s="14"/>
      <c r="B1273" s="14"/>
      <c r="C1273" s="14"/>
    </row>
    <row r="1274" spans="1:3" ht="15">
      <c r="A1274" s="14"/>
      <c r="B1274" s="14"/>
      <c r="C1274" s="14"/>
    </row>
    <row r="1275" spans="1:3" ht="15">
      <c r="A1275" s="14"/>
      <c r="B1275" s="14"/>
      <c r="C1275" s="14"/>
    </row>
    <row r="1276" spans="1:3" ht="15">
      <c r="A1276" s="14"/>
      <c r="B1276" s="14"/>
      <c r="C1276" s="14"/>
    </row>
    <row r="1277" spans="1:3" ht="15">
      <c r="A1277" s="14"/>
      <c r="B1277" s="14"/>
      <c r="C1277" s="14"/>
    </row>
    <row r="1278" spans="1:3" ht="15">
      <c r="A1278" s="14"/>
      <c r="B1278" s="14"/>
      <c r="C1278" s="14"/>
    </row>
    <row r="1279" spans="1:3" ht="15">
      <c r="A1279" s="14"/>
      <c r="B1279" s="14"/>
      <c r="C1279" s="14"/>
    </row>
    <row r="1280" spans="1:3" ht="15">
      <c r="A1280" s="14"/>
      <c r="B1280" s="14"/>
      <c r="C1280" s="14"/>
    </row>
    <row r="1281" spans="1:3" ht="15">
      <c r="A1281" s="14"/>
      <c r="B1281" s="14"/>
      <c r="C1281" s="14"/>
    </row>
    <row r="1282" spans="1:3" ht="15">
      <c r="A1282" s="14"/>
      <c r="B1282" s="14"/>
      <c r="C1282" s="14"/>
    </row>
    <row r="1283" spans="1:3" ht="15">
      <c r="A1283" s="14"/>
      <c r="B1283" s="14"/>
      <c r="C1283" s="14"/>
    </row>
    <row r="1284" spans="1:3" ht="15">
      <c r="A1284" s="14"/>
      <c r="B1284" s="14"/>
      <c r="C1284" s="14"/>
    </row>
    <row r="1285" spans="1:3" ht="15">
      <c r="A1285" s="14"/>
      <c r="B1285" s="14"/>
      <c r="C1285" s="14"/>
    </row>
    <row r="1286" spans="1:3" ht="15">
      <c r="A1286" s="14"/>
      <c r="B1286" s="14"/>
      <c r="C1286" s="14"/>
    </row>
    <row r="1287" spans="1:3" ht="15">
      <c r="A1287" s="14"/>
      <c r="B1287" s="14"/>
      <c r="C1287" s="14"/>
    </row>
    <row r="1288" spans="1:3" ht="15">
      <c r="A1288" s="14"/>
      <c r="B1288" s="14"/>
      <c r="C1288" s="14"/>
    </row>
    <row r="1289" spans="1:3" ht="15">
      <c r="A1289" s="14"/>
      <c r="B1289" s="14"/>
      <c r="C1289" s="14"/>
    </row>
    <row r="1290" spans="1:3" ht="15">
      <c r="A1290" s="14"/>
      <c r="B1290" s="14"/>
      <c r="C1290" s="14"/>
    </row>
    <row r="1291" spans="1:3" ht="15">
      <c r="A1291" s="14"/>
      <c r="B1291" s="14"/>
      <c r="C1291" s="14"/>
    </row>
    <row r="1292" spans="1:3" ht="15">
      <c r="A1292" s="14"/>
      <c r="B1292" s="14"/>
      <c r="C1292" s="14"/>
    </row>
    <row r="1293" spans="1:3" ht="15">
      <c r="A1293" s="14"/>
      <c r="B1293" s="14"/>
      <c r="C1293" s="14"/>
    </row>
    <row r="1294" spans="1:3" ht="15">
      <c r="A1294" s="14"/>
      <c r="B1294" s="14"/>
      <c r="C1294" s="14"/>
    </row>
    <row r="1295" spans="1:3" ht="15">
      <c r="A1295" s="14"/>
      <c r="B1295" s="14"/>
      <c r="C1295" s="14"/>
    </row>
    <row r="1296" spans="1:3" ht="15">
      <c r="A1296" s="14"/>
      <c r="B1296" s="14"/>
      <c r="C1296" s="14"/>
    </row>
    <row r="1297" spans="1:3" ht="15">
      <c r="A1297" s="14"/>
      <c r="B1297" s="14"/>
      <c r="C1297" s="14"/>
    </row>
    <row r="1298" spans="1:3" ht="15">
      <c r="A1298" s="14"/>
      <c r="B1298" s="14"/>
      <c r="C1298" s="14"/>
    </row>
    <row r="1299" spans="1:3" ht="15">
      <c r="A1299" s="14"/>
      <c r="B1299" s="14"/>
      <c r="C1299" s="14"/>
    </row>
    <row r="1300" spans="1:3" ht="15">
      <c r="A1300" s="14"/>
      <c r="B1300" s="14"/>
      <c r="C1300" s="14"/>
    </row>
    <row r="1301" spans="1:3" ht="15">
      <c r="A1301" s="14"/>
      <c r="B1301" s="14"/>
      <c r="C1301" s="14"/>
    </row>
    <row r="1302" spans="1:3" ht="15">
      <c r="A1302" s="14"/>
      <c r="B1302" s="14"/>
      <c r="C1302" s="14"/>
    </row>
    <row r="1303" spans="1:3" ht="15">
      <c r="A1303" s="14"/>
      <c r="B1303" s="14"/>
      <c r="C1303" s="14"/>
    </row>
    <row r="1304" spans="1:3" ht="15">
      <c r="A1304" s="14"/>
      <c r="B1304" s="14"/>
      <c r="C1304" s="14"/>
    </row>
    <row r="1305" spans="1:3" ht="15">
      <c r="A1305" s="14"/>
      <c r="B1305" s="14"/>
      <c r="C1305" s="14"/>
    </row>
    <row r="1306" spans="1:3" ht="15">
      <c r="A1306" s="14"/>
      <c r="B1306" s="14"/>
      <c r="C1306" s="14"/>
    </row>
    <row r="1307" spans="1:3" ht="15">
      <c r="A1307" s="14"/>
      <c r="B1307" s="14"/>
      <c r="C1307" s="14"/>
    </row>
    <row r="1308" spans="1:3" ht="15">
      <c r="A1308" s="14"/>
      <c r="B1308" s="14"/>
      <c r="C1308" s="14"/>
    </row>
    <row r="1309" spans="1:3" ht="15">
      <c r="A1309" s="14"/>
      <c r="B1309" s="14"/>
      <c r="C1309" s="14"/>
    </row>
    <row r="1310" spans="1:3" ht="15">
      <c r="A1310" s="14"/>
      <c r="B1310" s="14"/>
      <c r="C1310" s="14"/>
    </row>
    <row r="1311" spans="1:3" ht="15">
      <c r="A1311" s="14"/>
      <c r="B1311" s="14"/>
      <c r="C1311" s="14"/>
    </row>
    <row r="1312" spans="1:3" ht="15">
      <c r="A1312" s="14"/>
      <c r="B1312" s="14"/>
      <c r="C1312" s="14"/>
    </row>
    <row r="1313" spans="1:3" ht="15">
      <c r="A1313" s="14"/>
      <c r="B1313" s="14"/>
      <c r="C1313" s="14"/>
    </row>
    <row r="1314" spans="1:3" ht="15">
      <c r="A1314" s="14"/>
      <c r="B1314" s="14"/>
      <c r="C1314" s="14"/>
    </row>
    <row r="1315" spans="1:3" ht="15">
      <c r="A1315" s="14"/>
      <c r="B1315" s="14"/>
      <c r="C1315" s="14"/>
    </row>
    <row r="1316" spans="1:3" ht="15">
      <c r="A1316" s="14"/>
      <c r="B1316" s="14"/>
      <c r="C1316" s="14"/>
    </row>
    <row r="1317" spans="1:3" ht="15">
      <c r="A1317" s="14"/>
      <c r="B1317" s="14"/>
      <c r="C1317" s="14"/>
    </row>
    <row r="1318" spans="1:3" ht="15">
      <c r="A1318" s="14"/>
      <c r="B1318" s="14"/>
      <c r="C1318" s="14"/>
    </row>
    <row r="1319" spans="1:3" ht="15">
      <c r="A1319" s="14"/>
      <c r="B1319" s="14"/>
      <c r="C1319" s="14"/>
    </row>
    <row r="1320" spans="1:3" ht="15">
      <c r="A1320" s="14"/>
      <c r="B1320" s="14"/>
      <c r="C1320" s="14"/>
    </row>
    <row r="1321" spans="1:3" ht="15">
      <c r="A1321" s="14"/>
      <c r="B1321" s="14"/>
      <c r="C1321" s="14"/>
    </row>
    <row r="1322" spans="1:3" ht="15">
      <c r="A1322" s="14"/>
      <c r="B1322" s="14"/>
      <c r="C1322" s="14"/>
    </row>
    <row r="1323" spans="1:3" ht="15">
      <c r="A1323" s="14"/>
      <c r="B1323" s="14"/>
      <c r="C1323" s="14"/>
    </row>
    <row r="1324" spans="1:3" ht="15">
      <c r="A1324" s="14"/>
      <c r="B1324" s="14"/>
      <c r="C1324" s="14"/>
    </row>
    <row r="1325" spans="1:3" ht="15">
      <c r="A1325" s="14"/>
      <c r="B1325" s="14"/>
      <c r="C1325" s="14"/>
    </row>
    <row r="1326" spans="1:3" ht="15">
      <c r="A1326" s="14"/>
      <c r="B1326" s="14"/>
      <c r="C1326" s="14"/>
    </row>
    <row r="1327" spans="1:3" ht="15">
      <c r="A1327" s="14"/>
      <c r="B1327" s="14"/>
      <c r="C1327" s="14"/>
    </row>
    <row r="1328" spans="1:3" ht="15">
      <c r="A1328" s="14"/>
      <c r="B1328" s="14"/>
      <c r="C1328" s="14"/>
    </row>
    <row r="1329" spans="1:3" ht="15">
      <c r="A1329" s="14"/>
      <c r="B1329" s="14"/>
      <c r="C1329" s="14"/>
    </row>
    <row r="1330" spans="1:3" ht="15">
      <c r="A1330" s="14"/>
      <c r="B1330" s="14"/>
      <c r="C1330" s="14"/>
    </row>
    <row r="1331" spans="1:3" ht="15">
      <c r="A1331" s="14"/>
      <c r="B1331" s="14"/>
      <c r="C1331" s="14"/>
    </row>
    <row r="1332" spans="1:3" ht="15">
      <c r="A1332" s="14"/>
      <c r="B1332" s="14"/>
      <c r="C1332" s="14"/>
    </row>
    <row r="1333" spans="1:3" ht="15">
      <c r="A1333" s="14"/>
      <c r="B1333" s="14"/>
      <c r="C1333" s="14"/>
    </row>
    <row r="1334" spans="1:3" ht="15">
      <c r="A1334" s="14"/>
      <c r="B1334" s="14"/>
      <c r="C1334" s="14"/>
    </row>
    <row r="1335" spans="1:3" ht="15">
      <c r="A1335" s="14"/>
      <c r="B1335" s="14"/>
      <c r="C1335" s="14"/>
    </row>
    <row r="1336" spans="1:3" ht="15">
      <c r="A1336" s="14"/>
      <c r="B1336" s="14"/>
      <c r="C1336" s="14"/>
    </row>
    <row r="1337" spans="1:3" ht="15">
      <c r="A1337" s="14"/>
      <c r="B1337" s="14"/>
      <c r="C1337" s="14"/>
    </row>
    <row r="1338" spans="1:3" ht="15">
      <c r="A1338" s="14"/>
      <c r="B1338" s="14"/>
      <c r="C1338" s="14"/>
    </row>
    <row r="1339" spans="1:3" ht="15">
      <c r="A1339" s="14"/>
      <c r="B1339" s="14"/>
      <c r="C1339" s="14"/>
    </row>
    <row r="1340" spans="1:3" ht="15">
      <c r="A1340" s="14"/>
      <c r="B1340" s="14"/>
      <c r="C1340" s="14"/>
    </row>
    <row r="1341" spans="1:3" ht="15">
      <c r="A1341" s="14"/>
      <c r="B1341" s="14"/>
      <c r="C1341" s="14"/>
    </row>
    <row r="1342" spans="1:3" ht="15">
      <c r="A1342" s="14"/>
      <c r="B1342" s="14"/>
      <c r="C1342" s="14"/>
    </row>
    <row r="1343" spans="1:3" ht="15">
      <c r="A1343" s="14"/>
      <c r="B1343" s="14"/>
      <c r="C1343" s="14"/>
    </row>
    <row r="1344" spans="1:3" ht="15">
      <c r="A1344" s="14"/>
      <c r="B1344" s="14"/>
      <c r="C1344" s="14"/>
    </row>
    <row r="1345" spans="1:3" ht="15">
      <c r="A1345" s="14"/>
      <c r="B1345" s="14"/>
      <c r="C1345" s="14"/>
    </row>
    <row r="1346" spans="1:3" ht="15">
      <c r="A1346" s="14"/>
      <c r="B1346" s="14"/>
      <c r="C1346" s="14"/>
    </row>
    <row r="1347" spans="1:3" ht="15">
      <c r="A1347" s="14"/>
      <c r="B1347" s="14"/>
      <c r="C1347" s="14"/>
    </row>
    <row r="1348" spans="1:3" ht="15">
      <c r="A1348" s="14"/>
      <c r="B1348" s="14"/>
      <c r="C1348" s="14"/>
    </row>
    <row r="1349" spans="1:3" ht="15">
      <c r="A1349" s="14"/>
      <c r="B1349" s="14"/>
      <c r="C1349" s="14"/>
    </row>
    <row r="1350" spans="1:3" ht="15">
      <c r="A1350" s="14"/>
      <c r="B1350" s="14"/>
      <c r="C1350" s="14"/>
    </row>
    <row r="1351" spans="1:3" ht="15">
      <c r="A1351" s="14"/>
      <c r="B1351" s="14"/>
      <c r="C1351" s="14"/>
    </row>
    <row r="1352" spans="1:3" ht="15">
      <c r="A1352" s="14"/>
      <c r="B1352" s="14"/>
      <c r="C1352" s="14"/>
    </row>
    <row r="1353" spans="1:3" ht="15">
      <c r="A1353" s="14"/>
      <c r="B1353" s="14"/>
      <c r="C1353" s="14"/>
    </row>
    <row r="1354" spans="1:3" ht="15">
      <c r="A1354" s="14"/>
      <c r="B1354" s="14"/>
      <c r="C1354" s="14"/>
    </row>
    <row r="1355" spans="1:3" ht="15">
      <c r="A1355" s="14"/>
      <c r="B1355" s="14"/>
      <c r="C1355" s="14"/>
    </row>
    <row r="1356" spans="1:3" ht="15">
      <c r="A1356" s="14"/>
      <c r="B1356" s="14"/>
      <c r="C1356" s="14"/>
    </row>
    <row r="1357" spans="1:3" ht="15">
      <c r="A1357" s="14"/>
      <c r="B1357" s="14"/>
      <c r="C1357" s="14"/>
    </row>
    <row r="1358" spans="1:3" ht="15">
      <c r="A1358" s="14"/>
      <c r="B1358" s="14"/>
      <c r="C1358" s="14"/>
    </row>
    <row r="1359" spans="1:3" ht="15">
      <c r="A1359" s="14"/>
      <c r="B1359" s="14"/>
      <c r="C1359" s="14"/>
    </row>
    <row r="1360" spans="1:3" ht="15">
      <c r="A1360" s="14"/>
      <c r="B1360" s="14"/>
      <c r="C1360" s="14"/>
    </row>
    <row r="1361" spans="1:3" ht="15">
      <c r="A1361" s="14"/>
      <c r="B1361" s="14"/>
      <c r="C1361" s="14"/>
    </row>
    <row r="1362" spans="1:3" ht="15">
      <c r="A1362" s="14"/>
      <c r="B1362" s="14"/>
      <c r="C1362" s="14"/>
    </row>
    <row r="1363" spans="1:3" ht="15">
      <c r="A1363" s="14"/>
      <c r="B1363" s="14"/>
      <c r="C1363" s="14"/>
    </row>
    <row r="1364" spans="1:3" ht="15">
      <c r="A1364" s="14"/>
      <c r="B1364" s="14"/>
      <c r="C1364" s="14"/>
    </row>
    <row r="1365" ht="15">
      <c r="C1365" s="14"/>
    </row>
  </sheetData>
  <sheetProtection algorithmName="SHA-512" hashValue="57HduYdBWD7M1mR4CYoYq/TaJYJcQFBCKy/xKSpF2iv5dd2QMOubakgWkLLYDjW7+cWpGr4SbjpOQzjp93EMQQ==" saltValue="wcP/DqgtyO+81lF76SaO7w==" spinCount="100000" sheet="1" objects="1" scenarios="1" selectLockedCells="1"/>
  <protectedRanges>
    <protectedRange sqref="P84:Q84 P81:Q81 P22:Q31 P163:Q163 A16:G16 I16:Q16 Q99:Q102 Q111:Q114 Q138:Q141 Q151:Q154" name="Personnel"/>
  </protectedRanges>
  <mergeCells count="303">
    <mergeCell ref="A149:F149"/>
    <mergeCell ref="F138:L138"/>
    <mergeCell ref="A157:R157"/>
    <mergeCell ref="A155:O155"/>
    <mergeCell ref="G151:O151"/>
    <mergeCell ref="A41:O41"/>
    <mergeCell ref="A39:O39"/>
    <mergeCell ref="A42:O42"/>
    <mergeCell ref="A64:B64"/>
    <mergeCell ref="A63:B63"/>
    <mergeCell ref="M65:O66"/>
    <mergeCell ref="J63:R63"/>
    <mergeCell ref="C63:I64"/>
    <mergeCell ref="A65:I66"/>
    <mergeCell ref="J64:R64"/>
    <mergeCell ref="A61:R61"/>
    <mergeCell ref="H49:J50"/>
    <mergeCell ref="R49:R50"/>
    <mergeCell ref="A49:C50"/>
    <mergeCell ref="Q49:Q50"/>
    <mergeCell ref="Q51:Q54"/>
    <mergeCell ref="R51:R54"/>
    <mergeCell ref="R65:R66"/>
    <mergeCell ref="Q65:Q66"/>
    <mergeCell ref="AC12:AC34"/>
    <mergeCell ref="K20:O20"/>
    <mergeCell ref="F19:R19"/>
    <mergeCell ref="S12:S34"/>
    <mergeCell ref="F18:R18"/>
    <mergeCell ref="E17:H17"/>
    <mergeCell ref="M17:P17"/>
    <mergeCell ref="Q20:Q21"/>
    <mergeCell ref="R20:R21"/>
    <mergeCell ref="P20:P21"/>
    <mergeCell ref="F20:J20"/>
    <mergeCell ref="A20:E21"/>
    <mergeCell ref="A34:R34"/>
    <mergeCell ref="A31:D31"/>
    <mergeCell ref="A25:D25"/>
    <mergeCell ref="A26:D26"/>
    <mergeCell ref="E13:R13"/>
    <mergeCell ref="A15:B15"/>
    <mergeCell ref="R14:R15"/>
    <mergeCell ref="C15:D15"/>
    <mergeCell ref="A30:D30"/>
    <mergeCell ref="A24:D24"/>
    <mergeCell ref="A28:D28"/>
    <mergeCell ref="A29:D29"/>
    <mergeCell ref="O1:R1"/>
    <mergeCell ref="A1:K1"/>
    <mergeCell ref="D2:K3"/>
    <mergeCell ref="A10:R10"/>
    <mergeCell ref="A2:B3"/>
    <mergeCell ref="B8:E8"/>
    <mergeCell ref="H8:M8"/>
    <mergeCell ref="B7:E7"/>
    <mergeCell ref="E12:R12"/>
    <mergeCell ref="A12:D12"/>
    <mergeCell ref="A22:D22"/>
    <mergeCell ref="A23:D23"/>
    <mergeCell ref="A32:B32"/>
    <mergeCell ref="A5:R5"/>
    <mergeCell ref="B6:R6"/>
    <mergeCell ref="H7:M7"/>
    <mergeCell ref="P7:R7"/>
    <mergeCell ref="P8:R8"/>
    <mergeCell ref="M16:N16"/>
    <mergeCell ref="A13:D13"/>
    <mergeCell ref="C16:D16"/>
    <mergeCell ref="F14:J14"/>
    <mergeCell ref="E14:E15"/>
    <mergeCell ref="C14:D14"/>
    <mergeCell ref="A14:B14"/>
    <mergeCell ref="K14:L15"/>
    <mergeCell ref="K16:L16"/>
    <mergeCell ref="M14:N15"/>
    <mergeCell ref="Q14:Q15"/>
    <mergeCell ref="P14:P15"/>
    <mergeCell ref="O14:O15"/>
    <mergeCell ref="A18:E18"/>
    <mergeCell ref="A19:E19"/>
    <mergeCell ref="A16:B16"/>
    <mergeCell ref="D49:G50"/>
    <mergeCell ref="A33:C33"/>
    <mergeCell ref="A27:D27"/>
    <mergeCell ref="E32:O32"/>
    <mergeCell ref="A44:O44"/>
    <mergeCell ref="K48:R48"/>
    <mergeCell ref="K47:R47"/>
    <mergeCell ref="A47:B47"/>
    <mergeCell ref="A48:B48"/>
    <mergeCell ref="O49:O50"/>
    <mergeCell ref="P49:P50"/>
    <mergeCell ref="K49:L50"/>
    <mergeCell ref="M49:N50"/>
    <mergeCell ref="H47:J47"/>
    <mergeCell ref="H48:J48"/>
    <mergeCell ref="A43:O43"/>
    <mergeCell ref="A40:O40"/>
    <mergeCell ref="A37:O37"/>
    <mergeCell ref="A38:O38"/>
    <mergeCell ref="A45:R45"/>
    <mergeCell ref="D47:G48"/>
    <mergeCell ref="A58:O58"/>
    <mergeCell ref="F57:J57"/>
    <mergeCell ref="O51:O54"/>
    <mergeCell ref="H54:J54"/>
    <mergeCell ref="H51:J51"/>
    <mergeCell ref="A51:B54"/>
    <mergeCell ref="J65:L66"/>
    <mergeCell ref="H52:J52"/>
    <mergeCell ref="P65:P66"/>
    <mergeCell ref="A60:R60"/>
    <mergeCell ref="D51:G54"/>
    <mergeCell ref="K51:L51"/>
    <mergeCell ref="K52:L52"/>
    <mergeCell ref="K53:L53"/>
    <mergeCell ref="K54:L54"/>
    <mergeCell ref="M51:N51"/>
    <mergeCell ref="M52:N52"/>
    <mergeCell ref="M53:N53"/>
    <mergeCell ref="M54:N54"/>
    <mergeCell ref="C51:C54"/>
    <mergeCell ref="P51:P54"/>
    <mergeCell ref="H53:J53"/>
    <mergeCell ref="A78:B78"/>
    <mergeCell ref="A75:R75"/>
    <mergeCell ref="P79:P80"/>
    <mergeCell ref="Q97:Q98"/>
    <mergeCell ref="M67:O67"/>
    <mergeCell ref="J67:L67"/>
    <mergeCell ref="A73:R74"/>
    <mergeCell ref="A95:F95"/>
    <mergeCell ref="A94:R94"/>
    <mergeCell ref="A84:D84"/>
    <mergeCell ref="A87:R88"/>
    <mergeCell ref="M79:O80"/>
    <mergeCell ref="J79:L80"/>
    <mergeCell ref="J81:L81"/>
    <mergeCell ref="C67:I67"/>
    <mergeCell ref="J77:R77"/>
    <mergeCell ref="J78:R78"/>
    <mergeCell ref="C77:I78"/>
    <mergeCell ref="A71:O71"/>
    <mergeCell ref="A67:B67"/>
    <mergeCell ref="A77:B77"/>
    <mergeCell ref="K84:O84"/>
    <mergeCell ref="R79:R80"/>
    <mergeCell ref="A91:R91"/>
    <mergeCell ref="A81:B81"/>
    <mergeCell ref="F84:J84"/>
    <mergeCell ref="A93:R93"/>
    <mergeCell ref="A90:R90"/>
    <mergeCell ref="M81:O81"/>
    <mergeCell ref="A79:I80"/>
    <mergeCell ref="C81:I81"/>
    <mergeCell ref="Q79:Q80"/>
    <mergeCell ref="A117:R117"/>
    <mergeCell ref="N107:R108"/>
    <mergeCell ref="F107:M108"/>
    <mergeCell ref="A99:F99"/>
    <mergeCell ref="A107:B108"/>
    <mergeCell ref="C107:E108"/>
    <mergeCell ref="A85:O85"/>
    <mergeCell ref="A97:O98"/>
    <mergeCell ref="A92:D92"/>
    <mergeCell ref="A96:F96"/>
    <mergeCell ref="P95:R95"/>
    <mergeCell ref="P96:R96"/>
    <mergeCell ref="A103:O103"/>
    <mergeCell ref="A104:R104"/>
    <mergeCell ref="C109:E110"/>
    <mergeCell ref="O109:O110"/>
    <mergeCell ref="A169:R169"/>
    <mergeCell ref="A167:O167"/>
    <mergeCell ref="A158:R158"/>
    <mergeCell ref="N162:O162"/>
    <mergeCell ref="L162:M162"/>
    <mergeCell ref="N163:O163"/>
    <mergeCell ref="L163:M163"/>
    <mergeCell ref="L160:R160"/>
    <mergeCell ref="L161:R161"/>
    <mergeCell ref="D160:K161"/>
    <mergeCell ref="D162:K162"/>
    <mergeCell ref="D163:K163"/>
    <mergeCell ref="A161:C161"/>
    <mergeCell ref="A163:C163"/>
    <mergeCell ref="A162:C162"/>
    <mergeCell ref="A160:C160"/>
    <mergeCell ref="A173:B173"/>
    <mergeCell ref="D173:F173"/>
    <mergeCell ref="H173:J173"/>
    <mergeCell ref="A171:B171"/>
    <mergeCell ref="D171:F171"/>
    <mergeCell ref="H171:J171"/>
    <mergeCell ref="A170:J170"/>
    <mergeCell ref="A172:B172"/>
    <mergeCell ref="D172:F172"/>
    <mergeCell ref="H172:J172"/>
    <mergeCell ref="A178:B178"/>
    <mergeCell ref="D178:F178"/>
    <mergeCell ref="H178:J178"/>
    <mergeCell ref="H174:J174"/>
    <mergeCell ref="A179:B179"/>
    <mergeCell ref="D179:F179"/>
    <mergeCell ref="H179:J179"/>
    <mergeCell ref="A180:B180"/>
    <mergeCell ref="D180:F180"/>
    <mergeCell ref="A177:B177"/>
    <mergeCell ref="H175:J175"/>
    <mergeCell ref="D176:F176"/>
    <mergeCell ref="H176:J176"/>
    <mergeCell ref="A174:B174"/>
    <mergeCell ref="D174:F174"/>
    <mergeCell ref="A175:B175"/>
    <mergeCell ref="D175:F175"/>
    <mergeCell ref="H180:J180"/>
    <mergeCell ref="A176:B176"/>
    <mergeCell ref="D177:F177"/>
    <mergeCell ref="H177:J177"/>
    <mergeCell ref="A194:Q194"/>
    <mergeCell ref="A195:Q195"/>
    <mergeCell ref="A181:R181"/>
    <mergeCell ref="A182:Q182"/>
    <mergeCell ref="A183:Q183"/>
    <mergeCell ref="A184:Q184"/>
    <mergeCell ref="A185:Q185"/>
    <mergeCell ref="A186:Q186"/>
    <mergeCell ref="A187:Q187"/>
    <mergeCell ref="A188:Q188"/>
    <mergeCell ref="A189:Q189"/>
    <mergeCell ref="A190:Q190"/>
    <mergeCell ref="A191:Q191"/>
    <mergeCell ref="A192:Q192"/>
    <mergeCell ref="A193:Q193"/>
    <mergeCell ref="A106:R106"/>
    <mergeCell ref="R97:R98"/>
    <mergeCell ref="P97:P98"/>
    <mergeCell ref="A105:R105"/>
    <mergeCell ref="G95:O96"/>
    <mergeCell ref="G99:O99"/>
    <mergeCell ref="M119:R119"/>
    <mergeCell ref="M120:R120"/>
    <mergeCell ref="G119:K120"/>
    <mergeCell ref="A118:R118"/>
    <mergeCell ref="Q109:Q110"/>
    <mergeCell ref="P109:P110"/>
    <mergeCell ref="N109:N110"/>
    <mergeCell ref="F109:M110"/>
    <mergeCell ref="R109:R110"/>
    <mergeCell ref="D119:F119"/>
    <mergeCell ref="D120:F120"/>
    <mergeCell ref="A111:B111"/>
    <mergeCell ref="A119:C119"/>
    <mergeCell ref="A120:C120"/>
    <mergeCell ref="F111:M111"/>
    <mergeCell ref="A115:O115"/>
    <mergeCell ref="A116:R116"/>
    <mergeCell ref="C111:E111"/>
    <mergeCell ref="A151:F151"/>
    <mergeCell ref="O121:O122"/>
    <mergeCell ref="M138:O138"/>
    <mergeCell ref="O123:O126"/>
    <mergeCell ref="M134:R135"/>
    <mergeCell ref="A131:R131"/>
    <mergeCell ref="Q136:Q137"/>
    <mergeCell ref="R136:R137"/>
    <mergeCell ref="A143:R143"/>
    <mergeCell ref="P136:P137"/>
    <mergeCell ref="A133:R133"/>
    <mergeCell ref="A134:B135"/>
    <mergeCell ref="A148:F148"/>
    <mergeCell ref="A146:R146"/>
    <mergeCell ref="G148:O149"/>
    <mergeCell ref="A130:O130"/>
    <mergeCell ref="A150:F150"/>
    <mergeCell ref="P148:R149"/>
    <mergeCell ref="C134:E135"/>
    <mergeCell ref="A136:B137"/>
    <mergeCell ref="C136:E137"/>
    <mergeCell ref="Q123:Q126"/>
    <mergeCell ref="A132:R132"/>
    <mergeCell ref="A123:C126"/>
    <mergeCell ref="C138:E138"/>
    <mergeCell ref="A138:B138"/>
    <mergeCell ref="A142:O142"/>
    <mergeCell ref="P123:P126"/>
    <mergeCell ref="R123:R126"/>
    <mergeCell ref="D123:F126"/>
    <mergeCell ref="C121:C122"/>
    <mergeCell ref="D121:F122"/>
    <mergeCell ref="A145:R145"/>
    <mergeCell ref="F134:L135"/>
    <mergeCell ref="N123:N126"/>
    <mergeCell ref="M121:M122"/>
    <mergeCell ref="M136:O137"/>
    <mergeCell ref="A121:B122"/>
    <mergeCell ref="G121:K122"/>
    <mergeCell ref="G123:K126"/>
    <mergeCell ref="Q121:Q122"/>
    <mergeCell ref="R121:R122"/>
    <mergeCell ref="P121:P122"/>
    <mergeCell ref="N121:N122"/>
  </mergeCells>
  <conditionalFormatting sqref="U167:XFD169 B168:R168 P167:R168 B159:R159 B156:O156 R155:R156 U155:XFD157 S155:JG163 U151:XFD151 R150:R151 B147:R147 S147:JG151 P136 Q136:Q139 R136:R138 P138:P139 R139:JF139 P142:R142 B144:R144 A123 R121:R126 A109 P130:R130 P109 Q109:Q112 R109:R111 P111:P112 R112:JF112 P115:R115 B86:R86 E84:J84 E92:R92 U90:XFD91 U86:XFD88 P97 Q97:Q100 R97:R99 P99:P100 B89:R89 P84:R86 R100:JF100 A76:A79 P79:R81 B76:R76 B72:O72 U72:XFD75 E69:G70 S71:JG81 P71:R72 P65:R65 B62:R62 P57:R58 B57:G57 K57:O57 K46:L48 M49 M46:R46 A37:C37 H51:I51 A51 M51 W46:W55 P67:R67 F68:G68 P37:T38 B44:C44 B46:J46 P103:R103 S84:JG99 J15 P20:R30 A1:A2 D33:O33 P32:R33 D2 K14 T14:T15 A89:A97 A130:A134 P2:T4 D4:L4 B4 C2:C4 M1:O4 A4:A10 U61:XFD61 A57:A58 S56:JG58 S61:JG67 A61:A64 A136 K170:R180 P101:JF102 P113:JF114 S167:JG180 S181:IX181 A196:B65574 U182:JG1048576 S182:T65443 D196:P198 D199:R65577 C196:C65575 P162:R163 P140:JF141 S43:V55 P43:R44 A41 A43:C43 A43:A49 A40:C40 P39:V42 U1:JG10 A12:A19 W12 B9:T9 S5:T8 B7:B8 O7:P8 F7:I8 I16:K16 E16:G16 F22:G31 O21 K20:L31 O22:R31 M14 M16 O14:R16 K49 K51:K54 O49:R49 O51:R51 F82:JD82 M79 M81 J81 M124:M126 O124:Q126 N121:Q122 L123:Q123 L121:L122 N162:N163 K83:O84 P83:JD83 F83:J83 K55:L56 B55:C56 U54:XFD56 P68:JD70 A67:A73 K68:L70 A81:A87 A99:A107 S103:XFD126 A111:A121 S130:XFD146 K127:XFD129 A138:A157 R152:XFD154 P150:Q156 K164:L166 F164:G166 P164:JD166 A159:A169 U12:V38 X12:JG55 A22:A39">
    <cfRule type="cellIs" priority="591" dxfId="0" operator="lessThan" stopIfTrue="1">
      <formula>0</formula>
    </cfRule>
    <cfRule type="containsErrors" priority="593" dxfId="0" stopIfTrue="1">
      <formula>ISERROR(A1)</formula>
    </cfRule>
  </conditionalFormatting>
  <conditionalFormatting sqref="P163 R163 R151 P166 R121:R126 R138 R111 R99 P84 R84 P81 R81 P57 R57 R67 P67 P70 R22:R31 P16 R16 P22:P31">
    <cfRule type="containsBlanks" priority="596" dxfId="16" stopIfTrue="1">
      <formula>LEN(TRIM(P16))=0</formula>
    </cfRule>
  </conditionalFormatting>
  <conditionalFormatting sqref="A59:A60 B59:R59 S59:XFD60">
    <cfRule type="cellIs" priority="467" dxfId="0" operator="lessThan" stopIfTrue="1">
      <formula>0</formula>
    </cfRule>
    <cfRule type="containsErrors" priority="468" dxfId="0" stopIfTrue="1">
      <formula>ISERROR(A59)</formula>
    </cfRule>
  </conditionalFormatting>
  <conditionalFormatting sqref="H171:J174 A170:A180 B171:G180 H176:J180">
    <cfRule type="cellIs" priority="394" dxfId="0" operator="lessThan" stopIfTrue="1">
      <formula>0</formula>
    </cfRule>
    <cfRule type="containsErrors" priority="395" dxfId="0" stopIfTrue="1">
      <formula>ISERROR(A170)</formula>
    </cfRule>
  </conditionalFormatting>
  <conditionalFormatting sqref="A182:A195 R182:R195">
    <cfRule type="containsErrors" priority="377" dxfId="0" stopIfTrue="1">
      <formula>ISERROR(A182)</formula>
    </cfRule>
  </conditionalFormatting>
  <conditionalFormatting sqref="A181">
    <cfRule type="containsErrors" priority="376" dxfId="0" stopIfTrue="1">
      <formula>ISERROR(A181)</formula>
    </cfRule>
  </conditionalFormatting>
  <conditionalFormatting sqref="R195">
    <cfRule type="cellIs" priority="374" dxfId="2" operator="equal" stopIfTrue="1">
      <formula>"Yes"</formula>
    </cfRule>
    <cfRule type="cellIs" priority="375" dxfId="1" operator="equal" stopIfTrue="1">
      <formula>"No"</formula>
    </cfRule>
  </conditionalFormatting>
  <conditionalFormatting sqref="A11:JG11">
    <cfRule type="cellIs" priority="271" dxfId="0" operator="lessThan" stopIfTrue="1">
      <formula>0</formula>
    </cfRule>
    <cfRule type="containsErrors" priority="272" dxfId="0" stopIfTrue="1">
      <formula>ISERROR(A11)</formula>
    </cfRule>
  </conditionalFormatting>
  <conditionalFormatting sqref="H22:H31">
    <cfRule type="cellIs" priority="167" dxfId="0" operator="lessThan" stopIfTrue="1">
      <formula>0</formula>
    </cfRule>
    <cfRule type="containsErrors" priority="168" dxfId="0" stopIfTrue="1">
      <formula>ISERROR(H22)</formula>
    </cfRule>
  </conditionalFormatting>
  <conditionalFormatting sqref="M21:M31">
    <cfRule type="cellIs" priority="165" dxfId="0" operator="lessThan" stopIfTrue="1">
      <formula>0</formula>
    </cfRule>
    <cfRule type="containsErrors" priority="166" dxfId="0" stopIfTrue="1">
      <formula>ISERROR(M21)</formula>
    </cfRule>
  </conditionalFormatting>
  <conditionalFormatting sqref="N21:N31">
    <cfRule type="cellIs" priority="163" dxfId="0" operator="lessThan" stopIfTrue="1">
      <formula>0</formula>
    </cfRule>
    <cfRule type="containsErrors" priority="164" dxfId="0" stopIfTrue="1">
      <formula>ISERROR(N21)</formula>
    </cfRule>
  </conditionalFormatting>
  <conditionalFormatting sqref="M65">
    <cfRule type="cellIs" priority="161" dxfId="0" operator="lessThan" stopIfTrue="1">
      <formula>0</formula>
    </cfRule>
    <cfRule type="containsErrors" priority="162" dxfId="0" stopIfTrue="1">
      <formula>ISERROR(M65)</formula>
    </cfRule>
  </conditionalFormatting>
  <conditionalFormatting sqref="M120">
    <cfRule type="cellIs" priority="155" dxfId="0" operator="lessThan" stopIfTrue="1">
      <formula>0</formula>
    </cfRule>
    <cfRule type="containsErrors" priority="156" dxfId="0" stopIfTrue="1">
      <formula>ISERROR(M120)</formula>
    </cfRule>
  </conditionalFormatting>
  <conditionalFormatting sqref="M121:M122">
    <cfRule type="cellIs" priority="159" dxfId="0" operator="lessThan" stopIfTrue="1">
      <formula>0</formula>
    </cfRule>
    <cfRule type="containsErrors" priority="160" dxfId="0" stopIfTrue="1">
      <formula>ISERROR(M121)</formula>
    </cfRule>
  </conditionalFormatting>
  <conditionalFormatting sqref="M119">
    <cfRule type="cellIs" priority="157" dxfId="0" operator="lessThan" stopIfTrue="1">
      <formula>0</formula>
    </cfRule>
    <cfRule type="containsErrors" priority="158" dxfId="0" stopIfTrue="1">
      <formula>ISERROR(M119)</formula>
    </cfRule>
  </conditionalFormatting>
  <dataValidations count="15">
    <dataValidation type="whole" operator="lessThanOrEqual" showInputMessage="1" showErrorMessage="1" errorTitle="Max Value Exceeded" error="The Non-Federal Contribution entered cannot be greater than the Total Cost for this line item." sqref="Q123 Q16 Q22:Q31 Q57 Q51 Q67 Q81 Q84 Q163 Q138:Q141 Q99:Q102 Q111:Q114 Q151:Q154">
      <formula1>P16</formula1>
    </dataValidation>
    <dataValidation type="list" allowBlank="1" showInputMessage="1" sqref="A67">
      <formula1>PA1EquipmentDDL</formula1>
    </dataValidation>
    <dataValidation type="list" allowBlank="1" showInputMessage="1" sqref="A81">
      <formula1>PA1SuppliesDDL</formula1>
    </dataValidation>
    <dataValidation type="decimal" allowBlank="1" showInputMessage="1" showErrorMessage="1" sqref="U3:U15">
      <formula1>1</formula1>
      <formula2>100</formula2>
    </dataValidation>
    <dataValidation type="list" allowBlank="1" showInputMessage="1" showErrorMessage="1" errorTitle="Unallowable Position" error="Only positions specified in the dropdown list are allowed" sqref="C16:D16">
      <formula1>IF(A13="Sworn Officer",PA1SwornOfficerHiringCategories,PA1CivilianOfficerHiringCategories)</formula1>
    </dataValidation>
    <dataValidation type="textLength" operator="lessThan" allowBlank="1" showInputMessage="1" showErrorMessage="1" errorTitle="Text Limit Reached" error="All Narrative fields are limited to 2000 Characters" sqref="C67 C81 D51 G123 F138 D123:F126 A60:R60 A87:R88 A145:R145 A157:R157 A169:R169 A73:R74 F111 D163">
      <formula1>2001</formula1>
    </dataValidation>
    <dataValidation type="custom" allowBlank="1" showInputMessage="1" showErrorMessage="1" sqref="K27">
      <formula1>(J17="No")</formula1>
    </dataValidation>
    <dataValidation type="custom" allowBlank="1" showInputMessage="1" showErrorMessage="1" sqref="O27">
      <formula1>(J17="No")</formula1>
    </dataValidation>
    <dataValidation type="custom" allowBlank="1" showInputMessage="1" showErrorMessage="1" sqref="K26">
      <formula1>(Q17="No")</formula1>
    </dataValidation>
    <dataValidation type="custom" allowBlank="1" showInputMessage="1" showErrorMessage="1" sqref="O26">
      <formula1>(Q17="No")</formula1>
    </dataValidation>
    <dataValidation type="list" allowBlank="1" showInputMessage="1" showErrorMessage="1" errorTitle="Unallowable Position" error="Only positions specified in the dropdown list are allowed" sqref="A16:B16">
      <formula1>IF(A13="Sworn Officer",PA1PersonnelSwornOptions,PA1PersonnelCivilianOptions)</formula1>
    </dataValidation>
    <dataValidation type="textLength" operator="lessThan" showInputMessage="1" showErrorMessage="1" errorTitle="Character Limit Reached" error="All narrative fields are limited to 2000 characters." sqref="A34:R34">
      <formula1>2001</formula1>
    </dataValidation>
    <dataValidation type="custom" allowBlank="1" showInputMessage="1" showErrorMessage="1" sqref="L27:N27">
      <formula1>(J17="No")</formula1>
    </dataValidation>
    <dataValidation type="custom" allowBlank="1" showInputMessage="1" showErrorMessage="1" sqref="L26:N26">
      <formula1>(Q17="No")</formula1>
    </dataValidation>
    <dataValidation type="list" allowBlank="1" showInputMessage="1" showErrorMessage="1" sqref="J17 Q17">
      <formula1>'Reference Data'!$A$46:$A$48</formula1>
    </dataValidation>
  </dataValidations>
  <printOptions/>
  <pageMargins left="0.7" right="0.7" top="0.75" bottom="0.75" header="0.3" footer="0.3"/>
  <pageSetup horizontalDpi="600" verticalDpi="600" orientation="landscape" scale="93" r:id="rId48"/>
  <headerFooter>
    <oddHeader>&amp;CPurpose Area #1</oddHeader>
    <oddFooter>&amp;C&amp;P</oddFooter>
  </headerFooter>
  <rowBreaks count="6" manualBreakCount="6">
    <brk id="16" max="16383" man="1"/>
    <brk id="45" max="16383" man="1"/>
    <brk id="61" max="16383" man="1"/>
    <brk id="75" max="16383" man="1"/>
    <brk id="88" max="16383" man="1"/>
    <brk id="91" max="16383" man="1"/>
  </rowBreaks>
  <drawing r:id="rId3"/>
  <legacyDrawing r:id="rId2"/>
  <mc:AlternateContent xmlns:mc="http://schemas.openxmlformats.org/markup-compatibility/2006">
    <mc:Choice Requires="x14">
      <controls>
        <mc:AlternateContent>
          <mc:Choice Requires="x14">
            <control xmlns:r="http://schemas.openxmlformats.org/officeDocument/2006/relationships" shapeId="1190" r:id="rId4" name="Button 166">
              <controlPr defaultSize="0" print="0" autoFill="0" autoPict="0" macro="[0]!InsertRowsNarrative">
                <anchor moveWithCells="1" sizeWithCells="1">
                  <from>
                    <xdr:col>15</xdr:col>
                    <xdr:colOff>209550</xdr:colOff>
                    <xdr:row>71</xdr:row>
                    <xdr:rowOff>19050</xdr:rowOff>
                  </from>
                  <to>
                    <xdr:col>18</xdr:col>
                    <xdr:colOff>0</xdr:colOff>
                    <xdr:row>71</xdr:row>
                    <xdr:rowOff>276225</xdr:rowOff>
                  </to>
                </anchor>
              </controlPr>
            </control>
          </mc:Choice>
        </mc:AlternateContent>
        <mc:AlternateContent>
          <mc:Choice Requires="x14">
            <control xmlns:r="http://schemas.openxmlformats.org/officeDocument/2006/relationships" shapeId="1191" r:id="rId5" name="Button 167">
              <controlPr defaultSize="0" print="0" autoFill="0" autoPict="0" macro="[0]!InsertRowsNarrative">
                <anchor moveWithCells="1" sizeWithCells="1">
                  <from>
                    <xdr:col>15</xdr:col>
                    <xdr:colOff>209550</xdr:colOff>
                    <xdr:row>85</xdr:row>
                    <xdr:rowOff>28575</xdr:rowOff>
                  </from>
                  <to>
                    <xdr:col>18</xdr:col>
                    <xdr:colOff>0</xdr:colOff>
                    <xdr:row>85</xdr:row>
                    <xdr:rowOff>276225</xdr:rowOff>
                  </to>
                </anchor>
              </controlPr>
            </control>
          </mc:Choice>
        </mc:AlternateContent>
        <mc:AlternateContent>
          <mc:Choice Requires="x14">
            <control xmlns:r="http://schemas.openxmlformats.org/officeDocument/2006/relationships" shapeId="1193" r:id="rId6" name="Button 169">
              <controlPr defaultSize="0" print="0" autoFill="0" autoPict="0" macro="[0]!InsertRowsNarrative">
                <anchor moveWithCells="1" sizeWithCells="1">
                  <from>
                    <xdr:col>15</xdr:col>
                    <xdr:colOff>209550</xdr:colOff>
                    <xdr:row>142</xdr:row>
                    <xdr:rowOff>0</xdr:rowOff>
                  </from>
                  <to>
                    <xdr:col>18</xdr:col>
                    <xdr:colOff>0</xdr:colOff>
                    <xdr:row>142</xdr:row>
                    <xdr:rowOff>0</xdr:rowOff>
                  </to>
                </anchor>
              </controlPr>
            </control>
          </mc:Choice>
        </mc:AlternateContent>
        <mc:AlternateContent>
          <mc:Choice Requires="x14">
            <control xmlns:r="http://schemas.openxmlformats.org/officeDocument/2006/relationships" shapeId="1194" r:id="rId7" name="Button 170">
              <controlPr defaultSize="0" print="0" autoFill="0" autoPict="0" macro="[0]!InsertRowsNarrative">
                <anchor moveWithCells="1" sizeWithCells="1">
                  <from>
                    <xdr:col>15</xdr:col>
                    <xdr:colOff>209550</xdr:colOff>
                    <xdr:row>155</xdr:row>
                    <xdr:rowOff>0</xdr:rowOff>
                  </from>
                  <to>
                    <xdr:col>18</xdr:col>
                    <xdr:colOff>0</xdr:colOff>
                    <xdr:row>156</xdr:row>
                    <xdr:rowOff>9525</xdr:rowOff>
                  </to>
                </anchor>
              </controlPr>
            </control>
          </mc:Choice>
        </mc:AlternateContent>
        <mc:AlternateContent>
          <mc:Choice Requires="x14">
            <control xmlns:r="http://schemas.openxmlformats.org/officeDocument/2006/relationships" shapeId="1195" r:id="rId8" name="Button 171">
              <controlPr defaultSize="0" print="0" autoFill="0" autoPict="0" macro="[0]!InsertRowsNarrative">
                <anchor moveWithCells="1" sizeWithCells="1">
                  <from>
                    <xdr:col>15</xdr:col>
                    <xdr:colOff>209550</xdr:colOff>
                    <xdr:row>167</xdr:row>
                    <xdr:rowOff>28575</xdr:rowOff>
                  </from>
                  <to>
                    <xdr:col>18</xdr:col>
                    <xdr:colOff>0</xdr:colOff>
                    <xdr:row>167</xdr:row>
                    <xdr:rowOff>285750</xdr:rowOff>
                  </to>
                </anchor>
              </controlPr>
            </control>
          </mc:Choice>
        </mc:AlternateContent>
        <mc:AlternateContent>
          <mc:Choice Requires="x14">
            <control xmlns:r="http://schemas.openxmlformats.org/officeDocument/2006/relationships" shapeId="1279" r:id="rId9" name="Button 255">
              <controlPr defaultSize="0" print="0" autoFill="0" autoPict="0" macro="[0]!InsertRowsNarrative">
                <anchor moveWithCells="1" sizeWithCells="1">
                  <from>
                    <xdr:col>15</xdr:col>
                    <xdr:colOff>200025</xdr:colOff>
                    <xdr:row>10</xdr:row>
                    <xdr:rowOff>0</xdr:rowOff>
                  </from>
                  <to>
                    <xdr:col>18</xdr:col>
                    <xdr:colOff>0</xdr:colOff>
                    <xdr:row>10</xdr:row>
                    <xdr:rowOff>0</xdr:rowOff>
                  </to>
                </anchor>
              </controlPr>
            </control>
          </mc:Choice>
        </mc:AlternateContent>
        <mc:AlternateContent>
          <mc:Choice Requires="x14">
            <control xmlns:r="http://schemas.openxmlformats.org/officeDocument/2006/relationships" shapeId="1294" r:id="rId10" name="Button 270">
              <controlPr defaultSize="0" print="0" autoFill="0" autoPict="0" macro="[0]!InsertRowsNarrative">
                <anchor moveWithCells="1" sizeWithCells="1">
                  <from>
                    <xdr:col>15</xdr:col>
                    <xdr:colOff>200025</xdr:colOff>
                    <xdr:row>10</xdr:row>
                    <xdr:rowOff>0</xdr:rowOff>
                  </from>
                  <to>
                    <xdr:col>18</xdr:col>
                    <xdr:colOff>0</xdr:colOff>
                    <xdr:row>10</xdr:row>
                    <xdr:rowOff>0</xdr:rowOff>
                  </to>
                </anchor>
              </controlPr>
            </control>
          </mc:Choice>
        </mc:AlternateContent>
        <mc:AlternateContent>
          <mc:Choice Requires="x14">
            <control xmlns:r="http://schemas.openxmlformats.org/officeDocument/2006/relationships" shapeId="1309" r:id="rId11" name="Button 285">
              <controlPr defaultSize="0" print="0" autoFill="0" autoPict="0" macro="[0]!InsertRowsNarrative">
                <anchor moveWithCells="1" sizeWithCells="1">
                  <from>
                    <xdr:col>15</xdr:col>
                    <xdr:colOff>200025</xdr:colOff>
                    <xdr:row>10</xdr:row>
                    <xdr:rowOff>0</xdr:rowOff>
                  </from>
                  <to>
                    <xdr:col>18</xdr:col>
                    <xdr:colOff>0</xdr:colOff>
                    <xdr:row>10</xdr:row>
                    <xdr:rowOff>0</xdr:rowOff>
                  </to>
                </anchor>
              </controlPr>
            </control>
          </mc:Choice>
        </mc:AlternateContent>
        <mc:AlternateContent>
          <mc:Choice Requires="x14">
            <control xmlns:r="http://schemas.openxmlformats.org/officeDocument/2006/relationships" shapeId="1324" r:id="rId12" name="Button 300">
              <controlPr defaultSize="0" print="0" autoFill="0" autoPict="0" macro="[0]!InsertRowsNarrative">
                <anchor moveWithCells="1" sizeWithCells="1">
                  <from>
                    <xdr:col>15</xdr:col>
                    <xdr:colOff>200025</xdr:colOff>
                    <xdr:row>10</xdr:row>
                    <xdr:rowOff>0</xdr:rowOff>
                  </from>
                  <to>
                    <xdr:col>18</xdr:col>
                    <xdr:colOff>0</xdr:colOff>
                    <xdr:row>10</xdr:row>
                    <xdr:rowOff>0</xdr:rowOff>
                  </to>
                </anchor>
              </controlPr>
            </control>
          </mc:Choice>
        </mc:AlternateContent>
        <mc:AlternateContent>
          <mc:Choice Requires="x14">
            <control xmlns:r="http://schemas.openxmlformats.org/officeDocument/2006/relationships" shapeId="1339" r:id="rId13" name="Button 315">
              <controlPr defaultSize="0" print="0" autoFill="0" autoPict="0" macro="[0]!InsertRowsCivilianPersonnel">
                <anchor moveWithCells="1" sizeWithCells="1">
                  <from>
                    <xdr:col>0</xdr:col>
                    <xdr:colOff>57150</xdr:colOff>
                    <xdr:row>44</xdr:row>
                    <xdr:rowOff>0</xdr:rowOff>
                  </from>
                  <to>
                    <xdr:col>3</xdr:col>
                    <xdr:colOff>95250</xdr:colOff>
                    <xdr:row>44</xdr:row>
                    <xdr:rowOff>0</xdr:rowOff>
                  </to>
                </anchor>
              </controlPr>
            </control>
          </mc:Choice>
        </mc:AlternateContent>
        <mc:AlternateContent>
          <mc:Choice Requires="x14">
            <control xmlns:r="http://schemas.openxmlformats.org/officeDocument/2006/relationships" shapeId="1340" r:id="rId14" name="Button 316">
              <controlPr defaultSize="0" print="0" autoFill="0" autoPict="0" macro="[0]!Module1.DeleteSelectedRow">
                <anchor moveWithCells="1" sizeWithCells="1">
                  <from>
                    <xdr:col>3</xdr:col>
                    <xdr:colOff>285750</xdr:colOff>
                    <xdr:row>44</xdr:row>
                    <xdr:rowOff>0</xdr:rowOff>
                  </from>
                  <to>
                    <xdr:col>4</xdr:col>
                    <xdr:colOff>142875</xdr:colOff>
                    <xdr:row>44</xdr:row>
                    <xdr:rowOff>0</xdr:rowOff>
                  </to>
                </anchor>
              </controlPr>
            </control>
          </mc:Choice>
        </mc:AlternateContent>
        <mc:AlternateContent>
          <mc:Choice Requires="x14">
            <control xmlns:r="http://schemas.openxmlformats.org/officeDocument/2006/relationships" shapeId="1341" r:id="rId15" name="Button 317">
              <controlPr defaultSize="0" print="0" autoFill="0" autoPict="0" macro="[0]!InsertRowsNarrative">
                <anchor moveWithCells="1" sizeWithCells="1">
                  <from>
                    <xdr:col>15</xdr:col>
                    <xdr:colOff>200025</xdr:colOff>
                    <xdr:row>44</xdr:row>
                    <xdr:rowOff>0</xdr:rowOff>
                  </from>
                  <to>
                    <xdr:col>18</xdr:col>
                    <xdr:colOff>0</xdr:colOff>
                    <xdr:row>44</xdr:row>
                    <xdr:rowOff>0</xdr:rowOff>
                  </to>
                </anchor>
              </controlPr>
            </control>
          </mc:Choice>
        </mc:AlternateContent>
        <mc:AlternateContent>
          <mc:Choice Requires="x14">
            <control xmlns:r="http://schemas.openxmlformats.org/officeDocument/2006/relationships" shapeId="1342" r:id="rId16" name="Button 318">
              <controlPr defaultSize="0" print="0" autoFill="0" autoPict="0" macro="[0]!InsertRowsNarrative">
                <anchor moveWithCells="1" sizeWithCells="1">
                  <from>
                    <xdr:col>15</xdr:col>
                    <xdr:colOff>200025</xdr:colOff>
                    <xdr:row>44</xdr:row>
                    <xdr:rowOff>0</xdr:rowOff>
                  </from>
                  <to>
                    <xdr:col>18</xdr:col>
                    <xdr:colOff>0</xdr:colOff>
                    <xdr:row>44</xdr:row>
                    <xdr:rowOff>0</xdr:rowOff>
                  </to>
                </anchor>
              </controlPr>
            </control>
          </mc:Choice>
        </mc:AlternateContent>
        <mc:AlternateContent>
          <mc:Choice Requires="x14">
            <control xmlns:r="http://schemas.openxmlformats.org/officeDocument/2006/relationships" shapeId="1372" r:id="rId17" name="Button 348">
              <controlPr defaultSize="0" print="0" autoFill="0" autoPict="0" macro="[0]!InsertRowsNarrative">
                <anchor moveWithCells="1" sizeWithCells="1">
                  <from>
                    <xdr:col>15</xdr:col>
                    <xdr:colOff>200025</xdr:colOff>
                    <xdr:row>10</xdr:row>
                    <xdr:rowOff>0</xdr:rowOff>
                  </from>
                  <to>
                    <xdr:col>18</xdr:col>
                    <xdr:colOff>0</xdr:colOff>
                    <xdr:row>10</xdr:row>
                    <xdr:rowOff>0</xdr:rowOff>
                  </to>
                </anchor>
              </controlPr>
            </control>
          </mc:Choice>
        </mc:AlternateContent>
        <mc:AlternateContent>
          <mc:Choice Requires="x14">
            <control xmlns:r="http://schemas.openxmlformats.org/officeDocument/2006/relationships" shapeId="1387" r:id="rId18" name="Button 363">
              <controlPr defaultSize="0" print="0" autoFill="0" autoPict="0" macro="[0]!InsertRowsNarrative">
                <anchor moveWithCells="1" sizeWithCells="1">
                  <from>
                    <xdr:col>15</xdr:col>
                    <xdr:colOff>200025</xdr:colOff>
                    <xdr:row>44</xdr:row>
                    <xdr:rowOff>0</xdr:rowOff>
                  </from>
                  <to>
                    <xdr:col>18</xdr:col>
                    <xdr:colOff>0</xdr:colOff>
                    <xdr:row>44</xdr:row>
                    <xdr:rowOff>0</xdr:rowOff>
                  </to>
                </anchor>
              </controlPr>
            </control>
          </mc:Choice>
        </mc:AlternateContent>
        <mc:AlternateContent>
          <mc:Choice Requires="x14">
            <control xmlns:r="http://schemas.openxmlformats.org/officeDocument/2006/relationships" shapeId="1402" r:id="rId19" name="Button 378">
              <controlPr defaultSize="0" print="0" autoFill="0" autoPict="0" macro="[0]!InsertRowsNarrative">
                <anchor moveWithCells="1" sizeWithCells="1">
                  <from>
                    <xdr:col>15</xdr:col>
                    <xdr:colOff>200025</xdr:colOff>
                    <xdr:row>44</xdr:row>
                    <xdr:rowOff>0</xdr:rowOff>
                  </from>
                  <to>
                    <xdr:col>18</xdr:col>
                    <xdr:colOff>0</xdr:colOff>
                    <xdr:row>44</xdr:row>
                    <xdr:rowOff>0</xdr:rowOff>
                  </to>
                </anchor>
              </controlPr>
            </control>
          </mc:Choice>
        </mc:AlternateContent>
        <mc:AlternateContent>
          <mc:Choice Requires="x14">
            <control xmlns:r="http://schemas.openxmlformats.org/officeDocument/2006/relationships" shapeId="1422" r:id="rId20" name="Button 398">
              <controlPr defaultSize="0" print="0" autoFill="0" autoPict="0" macro="[0]!InsertRowsNarrative">
                <anchor moveWithCells="1" sizeWithCells="1">
                  <from>
                    <xdr:col>15</xdr:col>
                    <xdr:colOff>200025</xdr:colOff>
                    <xdr:row>10</xdr:row>
                    <xdr:rowOff>0</xdr:rowOff>
                  </from>
                  <to>
                    <xdr:col>18</xdr:col>
                    <xdr:colOff>0</xdr:colOff>
                    <xdr:row>10</xdr:row>
                    <xdr:rowOff>0</xdr:rowOff>
                  </to>
                </anchor>
              </controlPr>
            </control>
          </mc:Choice>
        </mc:AlternateContent>
        <mc:AlternateContent>
          <mc:Choice Requires="x14">
            <control xmlns:r="http://schemas.openxmlformats.org/officeDocument/2006/relationships" shapeId="1444" r:id="rId21" name="Button 420">
              <controlPr defaultSize="0" print="0" autoFill="0" autoPict="0" macro="[0]!InsertRowsNarrative">
                <anchor moveWithCells="1" sizeWithCells="1">
                  <from>
                    <xdr:col>15</xdr:col>
                    <xdr:colOff>200025</xdr:colOff>
                    <xdr:row>10</xdr:row>
                    <xdr:rowOff>0</xdr:rowOff>
                  </from>
                  <to>
                    <xdr:col>18</xdr:col>
                    <xdr:colOff>0</xdr:colOff>
                    <xdr:row>10</xdr:row>
                    <xdr:rowOff>0</xdr:rowOff>
                  </to>
                </anchor>
              </controlPr>
            </control>
          </mc:Choice>
        </mc:AlternateContent>
        <mc:AlternateContent>
          <mc:Choice Requires="x14">
            <control xmlns:r="http://schemas.openxmlformats.org/officeDocument/2006/relationships" shapeId="1459" r:id="rId22" name="Button 435">
              <controlPr defaultSize="0" print="0" autoFill="0" autoPict="0" macro="[0]!InsertRowsNarrative">
                <anchor moveWithCells="1" sizeWithCells="1">
                  <from>
                    <xdr:col>15</xdr:col>
                    <xdr:colOff>200025</xdr:colOff>
                    <xdr:row>10</xdr:row>
                    <xdr:rowOff>0</xdr:rowOff>
                  </from>
                  <to>
                    <xdr:col>18</xdr:col>
                    <xdr:colOff>0</xdr:colOff>
                    <xdr:row>10</xdr:row>
                    <xdr:rowOff>0</xdr:rowOff>
                  </to>
                </anchor>
              </controlPr>
            </control>
          </mc:Choice>
        </mc:AlternateContent>
        <mc:AlternateContent>
          <mc:Choice Requires="x14">
            <control xmlns:r="http://schemas.openxmlformats.org/officeDocument/2006/relationships" shapeId="1476" r:id="rId23" name="Button 452">
              <controlPr defaultSize="0" print="0" autoFill="0" autoPict="0" macro="[0]!InsertRowsNarrative">
                <anchor moveWithCells="1" sizeWithCells="1">
                  <from>
                    <xdr:col>15</xdr:col>
                    <xdr:colOff>200025</xdr:colOff>
                    <xdr:row>10</xdr:row>
                    <xdr:rowOff>0</xdr:rowOff>
                  </from>
                  <to>
                    <xdr:col>18</xdr:col>
                    <xdr:colOff>0</xdr:colOff>
                    <xdr:row>10</xdr:row>
                    <xdr:rowOff>0</xdr:rowOff>
                  </to>
                </anchor>
              </controlPr>
            </control>
          </mc:Choice>
        </mc:AlternateContent>
        <mc:AlternateContent>
          <mc:Choice Requires="x14">
            <control xmlns:r="http://schemas.openxmlformats.org/officeDocument/2006/relationships" shapeId="1484" r:id="rId24" name="Button 460">
              <controlPr defaultSize="0" print="0" autoFill="0" autoPict="0" macro="[0]!InsertRowsNarrative">
                <anchor moveWithCells="1" sizeWithCells="1">
                  <from>
                    <xdr:col>15</xdr:col>
                    <xdr:colOff>200025</xdr:colOff>
                    <xdr:row>10</xdr:row>
                    <xdr:rowOff>0</xdr:rowOff>
                  </from>
                  <to>
                    <xdr:col>18</xdr:col>
                    <xdr:colOff>0</xdr:colOff>
                    <xdr:row>10</xdr:row>
                    <xdr:rowOff>0</xdr:rowOff>
                  </to>
                </anchor>
              </controlPr>
            </control>
          </mc:Choice>
        </mc:AlternateContent>
        <mc:AlternateContent>
          <mc:Choice Requires="x14">
            <control xmlns:r="http://schemas.openxmlformats.org/officeDocument/2006/relationships" shapeId="1499" r:id="rId25" name="Button 475">
              <controlPr defaultSize="0" print="0" autoFill="0" autoPict="0" macro="[0]!InsertRowsNarrative">
                <anchor moveWithCells="1" sizeWithCells="1">
                  <from>
                    <xdr:col>15</xdr:col>
                    <xdr:colOff>200025</xdr:colOff>
                    <xdr:row>10</xdr:row>
                    <xdr:rowOff>0</xdr:rowOff>
                  </from>
                  <to>
                    <xdr:col>18</xdr:col>
                    <xdr:colOff>0</xdr:colOff>
                    <xdr:row>10</xdr:row>
                    <xdr:rowOff>0</xdr:rowOff>
                  </to>
                </anchor>
              </controlPr>
            </control>
          </mc:Choice>
        </mc:AlternateContent>
        <mc:AlternateContent>
          <mc:Choice Requires="x14">
            <control xmlns:r="http://schemas.openxmlformats.org/officeDocument/2006/relationships" shapeId="1727" r:id="rId26" name="Button 703">
              <controlPr defaultSize="0" print="0" autoFill="0" autoPict="0" macro="[0]!InsertRowsNarrative">
                <anchor moveWithCells="1" sizeWithCells="1">
                  <from>
                    <xdr:col>15</xdr:col>
                    <xdr:colOff>180975</xdr:colOff>
                    <xdr:row>58</xdr:row>
                    <xdr:rowOff>9525</xdr:rowOff>
                  </from>
                  <to>
                    <xdr:col>18</xdr:col>
                    <xdr:colOff>0</xdr:colOff>
                    <xdr:row>58</xdr:row>
                    <xdr:rowOff>276225</xdr:rowOff>
                  </to>
                </anchor>
              </controlPr>
            </control>
          </mc:Choice>
        </mc:AlternateContent>
        <mc:AlternateContent>
          <mc:Choice Requires="x14">
            <control xmlns:r="http://schemas.openxmlformats.org/officeDocument/2006/relationships" shapeId="1731" r:id="rId27" name="Button 707">
              <controlPr defaultSize="0" print="0" autoFill="0" autoPict="0" macro="[0]!DeleteEquipmentPA1">
                <anchor moveWithCells="1" sizeWithCells="1">
                  <from>
                    <xdr:col>2</xdr:col>
                    <xdr:colOff>209550</xdr:colOff>
                    <xdr:row>64</xdr:row>
                    <xdr:rowOff>38100</xdr:rowOff>
                  </from>
                  <to>
                    <xdr:col>3</xdr:col>
                    <xdr:colOff>200025</xdr:colOff>
                    <xdr:row>65</xdr:row>
                    <xdr:rowOff>123825</xdr:rowOff>
                  </to>
                </anchor>
              </controlPr>
            </control>
          </mc:Choice>
        </mc:AlternateContent>
        <mc:AlternateContent>
          <mc:Choice Requires="x14">
            <control xmlns:r="http://schemas.openxmlformats.org/officeDocument/2006/relationships" shapeId="1732" r:id="rId28" name="Button 708">
              <controlPr defaultSize="0" print="0" autoFill="0" autoPict="0" macro="[0]!DeleteSuppliesPA1">
                <anchor moveWithCells="1" sizeWithCells="1">
                  <from>
                    <xdr:col>2</xdr:col>
                    <xdr:colOff>209550</xdr:colOff>
                    <xdr:row>78</xdr:row>
                    <xdr:rowOff>57150</xdr:rowOff>
                  </from>
                  <to>
                    <xdr:col>3</xdr:col>
                    <xdr:colOff>209550</xdr:colOff>
                    <xdr:row>79</xdr:row>
                    <xdr:rowOff>123825</xdr:rowOff>
                  </to>
                </anchor>
              </controlPr>
            </control>
          </mc:Choice>
        </mc:AlternateContent>
        <mc:AlternateContent>
          <mc:Choice Requires="x14">
            <control xmlns:r="http://schemas.openxmlformats.org/officeDocument/2006/relationships" shapeId="1733" r:id="rId29" name="Button 709">
              <controlPr defaultSize="0" print="0" autoFill="0" autoPict="0" macro="[0]!DeleteConsultantItemPA1">
                <anchor moveWithCells="1" sizeWithCells="1">
                  <from>
                    <xdr:col>2</xdr:col>
                    <xdr:colOff>219075</xdr:colOff>
                    <xdr:row>96</xdr:row>
                    <xdr:rowOff>47625</xdr:rowOff>
                  </from>
                  <to>
                    <xdr:col>3</xdr:col>
                    <xdr:colOff>285750</xdr:colOff>
                    <xdr:row>97</xdr:row>
                    <xdr:rowOff>133350</xdr:rowOff>
                  </to>
                </anchor>
              </controlPr>
            </control>
          </mc:Choice>
        </mc:AlternateContent>
        <mc:AlternateContent>
          <mc:Choice Requires="x14">
            <control xmlns:r="http://schemas.openxmlformats.org/officeDocument/2006/relationships" shapeId="1734" r:id="rId30" name="Button 710">
              <controlPr defaultSize="0" print="0" autoFill="0" autoPict="0" macro="[0]!DeleteConsultantFeesPA1">
                <anchor moveWithCells="1" sizeWithCells="1">
                  <from>
                    <xdr:col>2</xdr:col>
                    <xdr:colOff>190500</xdr:colOff>
                    <xdr:row>108</xdr:row>
                    <xdr:rowOff>57150</xdr:rowOff>
                  </from>
                  <to>
                    <xdr:col>3</xdr:col>
                    <xdr:colOff>257175</xdr:colOff>
                    <xdr:row>109</xdr:row>
                    <xdr:rowOff>133350</xdr:rowOff>
                  </to>
                </anchor>
              </controlPr>
            </control>
          </mc:Choice>
        </mc:AlternateContent>
        <mc:AlternateContent>
          <mc:Choice Requires="x14">
            <control xmlns:r="http://schemas.openxmlformats.org/officeDocument/2006/relationships" shapeId="1735" r:id="rId31" name="Button 711">
              <controlPr defaultSize="0" print="0" autoFill="0" autoPict="0" macro="[0]!DeleteConsultantExpensesPA1">
                <anchor moveWithCells="1" sizeWithCells="1">
                  <from>
                    <xdr:col>2</xdr:col>
                    <xdr:colOff>209550</xdr:colOff>
                    <xdr:row>135</xdr:row>
                    <xdr:rowOff>47625</xdr:rowOff>
                  </from>
                  <to>
                    <xdr:col>3</xdr:col>
                    <xdr:colOff>266700</xdr:colOff>
                    <xdr:row>136</xdr:row>
                    <xdr:rowOff>123825</xdr:rowOff>
                  </to>
                </anchor>
              </controlPr>
            </control>
          </mc:Choice>
        </mc:AlternateContent>
        <mc:AlternateContent>
          <mc:Choice Requires="x14">
            <control xmlns:r="http://schemas.openxmlformats.org/officeDocument/2006/relationships" shapeId="1736" r:id="rId32" name="Button 712">
              <controlPr defaultSize="0" print="0" autoFill="0" autoPict="0" macro="[0]!DeleteOtherPA1">
                <anchor moveWithCells="1" sizeWithCells="1">
                  <from>
                    <xdr:col>2</xdr:col>
                    <xdr:colOff>209550</xdr:colOff>
                    <xdr:row>149</xdr:row>
                    <xdr:rowOff>57150</xdr:rowOff>
                  </from>
                  <to>
                    <xdr:col>3</xdr:col>
                    <xdr:colOff>276225</xdr:colOff>
                    <xdr:row>149</xdr:row>
                    <xdr:rowOff>333375</xdr:rowOff>
                  </to>
                </anchor>
              </controlPr>
            </control>
          </mc:Choice>
        </mc:AlternateContent>
        <mc:AlternateContent>
          <mc:Choice Requires="x14">
            <control xmlns:r="http://schemas.openxmlformats.org/officeDocument/2006/relationships" shapeId="1737" r:id="rId33" name="Button 713">
              <controlPr defaultSize="0" print="0" autoFill="0" autoPict="0" macro="[0]!DeleteIndirectCostPA1">
                <anchor moveWithCells="1" sizeWithCells="1">
                  <from>
                    <xdr:col>2</xdr:col>
                    <xdr:colOff>190500</xdr:colOff>
                    <xdr:row>161</xdr:row>
                    <xdr:rowOff>47625</xdr:rowOff>
                  </from>
                  <to>
                    <xdr:col>3</xdr:col>
                    <xdr:colOff>247650</xdr:colOff>
                    <xdr:row>161</xdr:row>
                    <xdr:rowOff>333375</xdr:rowOff>
                  </to>
                </anchor>
              </controlPr>
            </control>
          </mc:Choice>
        </mc:AlternateContent>
        <mc:AlternateContent>
          <mc:Choice Requires="x14">
            <control xmlns:r="http://schemas.openxmlformats.org/officeDocument/2006/relationships" shapeId="1738" r:id="rId34" name="Button 714">
              <controlPr defaultSize="0" print="0" autoFill="0" autoPict="0" macro="[0]!PA1AddSworn">
                <anchor moveWithCells="1" sizeWithCells="1">
                  <from>
                    <xdr:col>0</xdr:col>
                    <xdr:colOff>95250</xdr:colOff>
                    <xdr:row>9</xdr:row>
                    <xdr:rowOff>57150</xdr:rowOff>
                  </from>
                  <to>
                    <xdr:col>2</xdr:col>
                    <xdr:colOff>266700</xdr:colOff>
                    <xdr:row>9</xdr:row>
                    <xdr:rowOff>314325</xdr:rowOff>
                  </to>
                </anchor>
              </controlPr>
            </control>
          </mc:Choice>
        </mc:AlternateContent>
        <mc:AlternateContent>
          <mc:Choice Requires="x14">
            <control xmlns:r="http://schemas.openxmlformats.org/officeDocument/2006/relationships" shapeId="1754" r:id="rId35" name="Button 730">
              <controlPr defaultSize="0" print="0" autoFill="0" autoPict="0" macro="[0]!PA1AddCivilian">
                <anchor moveWithCells="1" sizeWithCells="1">
                  <from>
                    <xdr:col>2</xdr:col>
                    <xdr:colOff>352425</xdr:colOff>
                    <xdr:row>9</xdr:row>
                    <xdr:rowOff>47625</xdr:rowOff>
                  </from>
                  <to>
                    <xdr:col>4</xdr:col>
                    <xdr:colOff>152400</xdr:colOff>
                    <xdr:row>9</xdr:row>
                    <xdr:rowOff>304800</xdr:rowOff>
                  </to>
                </anchor>
              </controlPr>
            </control>
          </mc:Choice>
        </mc:AlternateContent>
        <mc:AlternateContent>
          <mc:Choice Requires="x14">
            <control xmlns:r="http://schemas.openxmlformats.org/officeDocument/2006/relationships" shapeId="1755" r:id="rId36" name="Button 731">
              <controlPr defaultSize="0" print="0" autoFill="0" autoPict="0" macro="[0]!PA1DeletePosition">
                <anchor moveWithCells="1" sizeWithCells="1">
                  <from>
                    <xdr:col>4</xdr:col>
                    <xdr:colOff>209550</xdr:colOff>
                    <xdr:row>9</xdr:row>
                    <xdr:rowOff>47625</xdr:rowOff>
                  </from>
                  <to>
                    <xdr:col>7</xdr:col>
                    <xdr:colOff>419100</xdr:colOff>
                    <xdr:row>9</xdr:row>
                    <xdr:rowOff>304800</xdr:rowOff>
                  </to>
                </anchor>
              </controlPr>
            </control>
          </mc:Choice>
        </mc:AlternateContent>
        <mc:AlternateContent>
          <mc:Choice Requires="x14">
            <control xmlns:r="http://schemas.openxmlformats.org/officeDocument/2006/relationships" shapeId="1785" r:id="rId37" name="Button 761">
              <controlPr defaultSize="0" print="0" autoFill="0" autoPict="0" macro="[0]!PA1AddTravel">
                <anchor moveWithCells="1" sizeWithCells="1">
                  <from>
                    <xdr:col>0</xdr:col>
                    <xdr:colOff>114300</xdr:colOff>
                    <xdr:row>48</xdr:row>
                    <xdr:rowOff>161925</xdr:rowOff>
                  </from>
                  <to>
                    <xdr:col>2</xdr:col>
                    <xdr:colOff>57150</xdr:colOff>
                    <xdr:row>49</xdr:row>
                    <xdr:rowOff>276225</xdr:rowOff>
                  </to>
                </anchor>
              </controlPr>
            </control>
          </mc:Choice>
        </mc:AlternateContent>
        <mc:AlternateContent>
          <mc:Choice Requires="x14">
            <control xmlns:r="http://schemas.openxmlformats.org/officeDocument/2006/relationships" shapeId="1786" r:id="rId38" name="Button 762">
              <controlPr defaultSize="0" print="0" autoFill="0" autoPict="0" macro="[0]!PA1DeleteTravel">
                <anchor moveWithCells="1" sizeWithCells="1">
                  <from>
                    <xdr:col>2</xdr:col>
                    <xdr:colOff>238125</xdr:colOff>
                    <xdr:row>48</xdr:row>
                    <xdr:rowOff>161925</xdr:rowOff>
                  </from>
                  <to>
                    <xdr:col>3</xdr:col>
                    <xdr:colOff>200025</xdr:colOff>
                    <xdr:row>49</xdr:row>
                    <xdr:rowOff>285750</xdr:rowOff>
                  </to>
                </anchor>
              </controlPr>
            </control>
          </mc:Choice>
        </mc:AlternateContent>
        <mc:AlternateContent>
          <mc:Choice Requires="x14">
            <control xmlns:r="http://schemas.openxmlformats.org/officeDocument/2006/relationships" shapeId="1787" r:id="rId39" name="Button 763">
              <controlPr defaultSize="0" print="0" autoFill="0" autoPict="0" macro="[0]!PA1AddEquipment">
                <anchor moveWithCells="1" sizeWithCells="1">
                  <from>
                    <xdr:col>0</xdr:col>
                    <xdr:colOff>95250</xdr:colOff>
                    <xdr:row>64</xdr:row>
                    <xdr:rowOff>47625</xdr:rowOff>
                  </from>
                  <to>
                    <xdr:col>2</xdr:col>
                    <xdr:colOff>133350</xdr:colOff>
                    <xdr:row>65</xdr:row>
                    <xdr:rowOff>114300</xdr:rowOff>
                  </to>
                </anchor>
              </controlPr>
            </control>
          </mc:Choice>
        </mc:AlternateContent>
        <mc:AlternateContent>
          <mc:Choice Requires="x14">
            <control xmlns:r="http://schemas.openxmlformats.org/officeDocument/2006/relationships" shapeId="1788" r:id="rId40" name="Button 764">
              <controlPr defaultSize="0" print="0" autoFill="0" autoPict="0" macro="[0]!PA1AddSupplies">
                <anchor moveWithCells="1" sizeWithCells="1">
                  <from>
                    <xdr:col>0</xdr:col>
                    <xdr:colOff>76200</xdr:colOff>
                    <xdr:row>78</xdr:row>
                    <xdr:rowOff>57150</xdr:rowOff>
                  </from>
                  <to>
                    <xdr:col>2</xdr:col>
                    <xdr:colOff>123825</xdr:colOff>
                    <xdr:row>79</xdr:row>
                    <xdr:rowOff>133350</xdr:rowOff>
                  </to>
                </anchor>
              </controlPr>
            </control>
          </mc:Choice>
        </mc:AlternateContent>
        <mc:AlternateContent>
          <mc:Choice Requires="x14">
            <control xmlns:r="http://schemas.openxmlformats.org/officeDocument/2006/relationships" shapeId="1790" r:id="rId41" name="Button 766">
              <controlPr defaultSize="0" print="0" autoFill="0" autoPict="0" macro="[0]!PA1AddConsultantItem">
                <anchor moveWithCells="1" sizeWithCells="1">
                  <from>
                    <xdr:col>0</xdr:col>
                    <xdr:colOff>47625</xdr:colOff>
                    <xdr:row>96</xdr:row>
                    <xdr:rowOff>47625</xdr:rowOff>
                  </from>
                  <to>
                    <xdr:col>2</xdr:col>
                    <xdr:colOff>142875</xdr:colOff>
                    <xdr:row>97</xdr:row>
                    <xdr:rowOff>142875</xdr:rowOff>
                  </to>
                </anchor>
              </controlPr>
            </control>
          </mc:Choice>
        </mc:AlternateContent>
        <mc:AlternateContent>
          <mc:Choice Requires="x14">
            <control xmlns:r="http://schemas.openxmlformats.org/officeDocument/2006/relationships" shapeId="1791" r:id="rId42" name="Button 767">
              <controlPr defaultSize="0" print="0" autoFill="0" autoPict="0" macro="[0]!PA1AddConsultatntFee">
                <anchor moveWithCells="1" sizeWithCells="1">
                  <from>
                    <xdr:col>0</xdr:col>
                    <xdr:colOff>19050</xdr:colOff>
                    <xdr:row>108</xdr:row>
                    <xdr:rowOff>57150</xdr:rowOff>
                  </from>
                  <to>
                    <xdr:col>2</xdr:col>
                    <xdr:colOff>133350</xdr:colOff>
                    <xdr:row>109</xdr:row>
                    <xdr:rowOff>133350</xdr:rowOff>
                  </to>
                </anchor>
              </controlPr>
            </control>
          </mc:Choice>
        </mc:AlternateContent>
        <mc:AlternateContent>
          <mc:Choice Requires="x14">
            <control xmlns:r="http://schemas.openxmlformats.org/officeDocument/2006/relationships" shapeId="1792" r:id="rId43" name="Button 768">
              <controlPr defaultSize="0" print="0" autoFill="0" autoPict="0" macro="[0]!PA1AddConsultantTravel">
                <anchor moveWithCells="1" sizeWithCells="1">
                  <from>
                    <xdr:col>0</xdr:col>
                    <xdr:colOff>66675</xdr:colOff>
                    <xdr:row>120</xdr:row>
                    <xdr:rowOff>142875</xdr:rowOff>
                  </from>
                  <to>
                    <xdr:col>2</xdr:col>
                    <xdr:colOff>104775</xdr:colOff>
                    <xdr:row>121</xdr:row>
                    <xdr:rowOff>0</xdr:rowOff>
                  </to>
                </anchor>
              </controlPr>
            </control>
          </mc:Choice>
        </mc:AlternateContent>
        <mc:AlternateContent>
          <mc:Choice Requires="x14">
            <control xmlns:r="http://schemas.openxmlformats.org/officeDocument/2006/relationships" shapeId="1793" r:id="rId44" name="Button 769">
              <controlPr defaultSize="0" print="0" autoFill="0" autoPict="0" macro="[0]!PA1DeleteConsultantTravel">
                <anchor moveWithCells="1" sizeWithCells="1">
                  <from>
                    <xdr:col>2</xdr:col>
                    <xdr:colOff>238125</xdr:colOff>
                    <xdr:row>120</xdr:row>
                    <xdr:rowOff>142875</xdr:rowOff>
                  </from>
                  <to>
                    <xdr:col>3</xdr:col>
                    <xdr:colOff>247650</xdr:colOff>
                    <xdr:row>121</xdr:row>
                    <xdr:rowOff>0</xdr:rowOff>
                  </to>
                </anchor>
              </controlPr>
            </control>
          </mc:Choice>
        </mc:AlternateContent>
        <mc:AlternateContent>
          <mc:Choice Requires="x14">
            <control xmlns:r="http://schemas.openxmlformats.org/officeDocument/2006/relationships" shapeId="1794" r:id="rId45" name="Button 770">
              <controlPr defaultSize="0" print="0" autoFill="0" autoPict="0" macro="[0]!PA1AddConsultantExpenses">
                <anchor moveWithCells="1" sizeWithCells="1">
                  <from>
                    <xdr:col>0</xdr:col>
                    <xdr:colOff>9525</xdr:colOff>
                    <xdr:row>135</xdr:row>
                    <xdr:rowOff>57150</xdr:rowOff>
                  </from>
                  <to>
                    <xdr:col>2</xdr:col>
                    <xdr:colOff>123825</xdr:colOff>
                    <xdr:row>136</xdr:row>
                    <xdr:rowOff>114300</xdr:rowOff>
                  </to>
                </anchor>
              </controlPr>
            </control>
          </mc:Choice>
        </mc:AlternateContent>
        <mc:AlternateContent>
          <mc:Choice Requires="x14">
            <control xmlns:r="http://schemas.openxmlformats.org/officeDocument/2006/relationships" shapeId="1795" r:id="rId46" name="Button 771">
              <controlPr defaultSize="0" print="0" autoFill="0" autoPict="0" macro="[0]!PA1AddOtherCost">
                <anchor moveWithCells="1" sizeWithCells="1">
                  <from>
                    <xdr:col>0</xdr:col>
                    <xdr:colOff>47625</xdr:colOff>
                    <xdr:row>149</xdr:row>
                    <xdr:rowOff>57150</xdr:rowOff>
                  </from>
                  <to>
                    <xdr:col>2</xdr:col>
                    <xdr:colOff>152400</xdr:colOff>
                    <xdr:row>149</xdr:row>
                    <xdr:rowOff>333375</xdr:rowOff>
                  </to>
                </anchor>
              </controlPr>
            </control>
          </mc:Choice>
        </mc:AlternateContent>
        <mc:AlternateContent>
          <mc:Choice Requires="x14">
            <control xmlns:r="http://schemas.openxmlformats.org/officeDocument/2006/relationships" shapeId="1796" r:id="rId47" name="Button 772">
              <controlPr defaultSize="0" print="0" autoFill="0" autoPict="0" macro="[0]!PA1AddIndirectCost">
                <anchor moveWithCells="1" sizeWithCells="1">
                  <from>
                    <xdr:col>0</xdr:col>
                    <xdr:colOff>38100</xdr:colOff>
                    <xdr:row>161</xdr:row>
                    <xdr:rowOff>47625</xdr:rowOff>
                  </from>
                  <to>
                    <xdr:col>2</xdr:col>
                    <xdr:colOff>142875</xdr:colOff>
                    <xdr:row>161</xdr:row>
                    <xdr:rowOff>342900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N1321"/>
  <sheetViews>
    <sheetView workbookViewId="0" topLeftCell="A1">
      <selection activeCell="B6" sqref="B6:K6"/>
    </sheetView>
  </sheetViews>
  <sheetFormatPr defaultColWidth="9.140625" defaultRowHeight="15"/>
  <cols>
    <col min="1" max="1" width="24.00390625" style="4" customWidth="1"/>
    <col min="2" max="2" width="22.57421875" style="4" customWidth="1"/>
    <col min="3" max="3" width="9.421875" style="4" customWidth="1"/>
    <col min="4" max="4" width="10.57421875" style="4" customWidth="1"/>
    <col min="5" max="5" width="7.00390625" style="4" customWidth="1"/>
    <col min="6" max="6" width="9.00390625" style="4" customWidth="1"/>
    <col min="7" max="7" width="8.28125" style="4" customWidth="1"/>
    <col min="8" max="8" width="5.7109375" style="4" customWidth="1"/>
    <col min="9" max="9" width="11.421875" style="4" customWidth="1"/>
    <col min="10" max="10" width="12.28125" style="4" customWidth="1"/>
    <col min="11" max="11" width="11.28125" style="4" customWidth="1"/>
    <col min="12" max="16384" width="9.140625" style="4" customWidth="1"/>
  </cols>
  <sheetData>
    <row r="1" spans="1:14" ht="69.75" customHeight="1">
      <c r="A1" s="671" t="str">
        <f>'Budget Sheet Instructions'!B14</f>
        <v>Comprehensive Tribal Justice Systems Strategic Planning</v>
      </c>
      <c r="B1" s="672"/>
      <c r="C1" s="672"/>
      <c r="D1" s="672"/>
      <c r="E1" s="672"/>
      <c r="F1" s="672"/>
      <c r="G1" s="13"/>
      <c r="H1" s="669" t="s">
        <v>100</v>
      </c>
      <c r="I1" s="669"/>
      <c r="J1" s="669"/>
      <c r="K1" s="670"/>
      <c r="L1" s="14"/>
      <c r="M1" s="14"/>
      <c r="N1" s="14"/>
    </row>
    <row r="2" spans="1:14" ht="15" customHeight="1">
      <c r="A2" s="678" t="s">
        <v>42</v>
      </c>
      <c r="B2" s="673"/>
      <c r="C2" s="673"/>
      <c r="D2" s="673"/>
      <c r="E2" s="673"/>
      <c r="F2" s="673"/>
      <c r="G2" s="74"/>
      <c r="H2" s="74"/>
      <c r="I2" s="67" t="s">
        <v>59</v>
      </c>
      <c r="J2" s="66" t="s">
        <v>92</v>
      </c>
      <c r="K2" s="15"/>
      <c r="L2" s="14"/>
      <c r="M2" s="14"/>
      <c r="N2" s="14"/>
    </row>
    <row r="3" spans="1:14" ht="15" customHeight="1">
      <c r="A3" s="717"/>
      <c r="B3" s="674"/>
      <c r="C3" s="674"/>
      <c r="D3" s="674"/>
      <c r="E3" s="674"/>
      <c r="F3" s="674"/>
      <c r="G3" s="75"/>
      <c r="H3" s="75"/>
      <c r="I3" s="75"/>
      <c r="J3" s="75"/>
      <c r="K3" s="16"/>
      <c r="L3" s="17"/>
      <c r="M3" s="14"/>
      <c r="N3" s="14"/>
    </row>
    <row r="4" spans="1:14" ht="15" customHeight="1">
      <c r="A4" s="28" t="s">
        <v>78</v>
      </c>
      <c r="B4" s="26"/>
      <c r="C4" s="26"/>
      <c r="D4" s="26"/>
      <c r="E4" s="26"/>
      <c r="F4" s="26"/>
      <c r="G4" s="26"/>
      <c r="H4" s="26"/>
      <c r="I4" s="26"/>
      <c r="J4" s="26"/>
      <c r="K4" s="27"/>
      <c r="L4" s="17"/>
      <c r="M4" s="14"/>
      <c r="N4" s="14"/>
    </row>
    <row r="5" spans="1:14" s="127" customFormat="1" ht="15" customHeight="1">
      <c r="A5" s="767" t="s">
        <v>216</v>
      </c>
      <c r="B5" s="767"/>
      <c r="C5" s="767"/>
      <c r="D5" s="767"/>
      <c r="E5" s="767"/>
      <c r="F5" s="767"/>
      <c r="G5" s="767"/>
      <c r="H5" s="767"/>
      <c r="I5" s="767"/>
      <c r="J5" s="767"/>
      <c r="K5" s="767"/>
      <c r="L5" s="302"/>
      <c r="M5" s="302"/>
      <c r="N5" s="302"/>
    </row>
    <row r="6" spans="1:14" s="127" customFormat="1" ht="15" customHeight="1">
      <c r="A6" s="251" t="s">
        <v>299</v>
      </c>
      <c r="B6" s="768"/>
      <c r="C6" s="768"/>
      <c r="D6" s="768"/>
      <c r="E6" s="768"/>
      <c r="F6" s="768"/>
      <c r="G6" s="768"/>
      <c r="H6" s="768"/>
      <c r="I6" s="768"/>
      <c r="J6" s="768"/>
      <c r="K6" s="768"/>
      <c r="L6" s="303"/>
      <c r="M6" s="303"/>
      <c r="N6" s="303"/>
    </row>
    <row r="7" spans="1:14" s="127" customFormat="1" ht="15" customHeight="1">
      <c r="A7" s="307" t="s">
        <v>292</v>
      </c>
      <c r="B7" s="769"/>
      <c r="C7" s="770"/>
      <c r="D7" s="309" t="s">
        <v>288</v>
      </c>
      <c r="E7" s="772"/>
      <c r="F7" s="773"/>
      <c r="G7" s="773"/>
      <c r="H7" s="774"/>
      <c r="I7" s="304" t="s">
        <v>218</v>
      </c>
      <c r="J7" s="771"/>
      <c r="K7" s="771"/>
      <c r="L7" s="766"/>
      <c r="M7" s="766"/>
      <c r="N7" s="766"/>
    </row>
    <row r="8" spans="1:14" s="127" customFormat="1" ht="15" customHeight="1">
      <c r="A8" s="307" t="s">
        <v>219</v>
      </c>
      <c r="B8" s="682"/>
      <c r="C8" s="684"/>
      <c r="D8" s="305" t="s">
        <v>290</v>
      </c>
      <c r="E8" s="769"/>
      <c r="F8" s="775"/>
      <c r="G8" s="775"/>
      <c r="H8" s="770"/>
      <c r="I8" s="304" t="s">
        <v>289</v>
      </c>
      <c r="J8" s="458"/>
      <c r="K8" s="460"/>
      <c r="L8" s="766"/>
      <c r="M8" s="766"/>
      <c r="N8" s="766"/>
    </row>
    <row r="9" spans="1:14" ht="15.75" thickBot="1">
      <c r="A9" s="20" t="s">
        <v>32</v>
      </c>
      <c r="B9" s="21"/>
      <c r="C9" s="21"/>
      <c r="D9" s="21"/>
      <c r="E9" s="21"/>
      <c r="F9" s="21"/>
      <c r="G9" s="21"/>
      <c r="H9" s="21"/>
      <c r="I9" s="21"/>
      <c r="J9" s="21"/>
      <c r="K9" s="22"/>
      <c r="L9" s="17"/>
      <c r="M9" s="14"/>
      <c r="N9" s="14"/>
    </row>
    <row r="10" spans="1:14" ht="15.75" thickTop="1">
      <c r="A10" s="666" t="s">
        <v>11</v>
      </c>
      <c r="B10" s="668"/>
      <c r="C10" s="666" t="s">
        <v>3</v>
      </c>
      <c r="D10" s="667"/>
      <c r="E10" s="667"/>
      <c r="F10" s="667"/>
      <c r="G10" s="667"/>
      <c r="H10" s="667"/>
      <c r="I10" s="667"/>
      <c r="J10" s="667"/>
      <c r="K10" s="668"/>
      <c r="L10" s="17"/>
      <c r="M10" s="14"/>
      <c r="N10" s="14"/>
    </row>
    <row r="11" spans="1:14" ht="28.5" customHeight="1">
      <c r="A11" s="520" t="s">
        <v>89</v>
      </c>
      <c r="B11" s="522"/>
      <c r="C11" s="520" t="s">
        <v>75</v>
      </c>
      <c r="D11" s="521"/>
      <c r="E11" s="521"/>
      <c r="F11" s="521"/>
      <c r="G11" s="521"/>
      <c r="H11" s="521"/>
      <c r="I11" s="521"/>
      <c r="J11" s="521"/>
      <c r="K11" s="522"/>
      <c r="L11" s="17"/>
      <c r="M11" s="14"/>
      <c r="N11" s="14"/>
    </row>
    <row r="12" spans="1:14" ht="15" customHeight="1">
      <c r="A12" s="718"/>
      <c r="B12" s="718"/>
      <c r="C12" s="660" t="s">
        <v>111</v>
      </c>
      <c r="D12" s="705" t="s">
        <v>22</v>
      </c>
      <c r="E12" s="705" t="s">
        <v>73</v>
      </c>
      <c r="F12" s="590" t="s">
        <v>80</v>
      </c>
      <c r="G12" s="591"/>
      <c r="H12" s="706" t="s">
        <v>79</v>
      </c>
      <c r="I12" s="706" t="s">
        <v>76</v>
      </c>
      <c r="J12" s="707" t="s">
        <v>74</v>
      </c>
      <c r="K12" s="706" t="s">
        <v>52</v>
      </c>
      <c r="L12" s="17"/>
      <c r="M12" s="14"/>
      <c r="N12" s="14"/>
    </row>
    <row r="13" spans="1:14" ht="21.75" customHeight="1">
      <c r="A13" s="718"/>
      <c r="B13" s="718"/>
      <c r="C13" s="661"/>
      <c r="D13" s="705"/>
      <c r="E13" s="705"/>
      <c r="F13" s="593"/>
      <c r="G13" s="594"/>
      <c r="H13" s="706"/>
      <c r="I13" s="706"/>
      <c r="J13" s="707"/>
      <c r="K13" s="706"/>
      <c r="L13" s="17"/>
      <c r="M13" s="14"/>
      <c r="N13" s="14"/>
    </row>
    <row r="14" spans="1:14" ht="30" customHeight="1" hidden="1">
      <c r="A14" s="710"/>
      <c r="B14" s="710"/>
      <c r="C14" s="115"/>
      <c r="D14" s="79"/>
      <c r="E14" s="79"/>
      <c r="F14" s="618"/>
      <c r="G14" s="711"/>
      <c r="H14" s="54"/>
      <c r="I14" s="47">
        <f>CEILING(C14*D14*F14*H14,1)</f>
        <v>0</v>
      </c>
      <c r="J14" s="78"/>
      <c r="K14" s="47">
        <f>IF(I14-J14&lt;0,0,I14-J14)</f>
        <v>0</v>
      </c>
      <c r="L14" s="29"/>
      <c r="M14" s="14"/>
      <c r="N14" s="14"/>
    </row>
    <row r="15" spans="1:14" ht="30" customHeight="1" hidden="1">
      <c r="A15" s="712"/>
      <c r="B15" s="712"/>
      <c r="C15" s="116"/>
      <c r="D15" s="88"/>
      <c r="E15" s="88"/>
      <c r="F15" s="713"/>
      <c r="G15" s="714"/>
      <c r="H15" s="83"/>
      <c r="I15" s="47">
        <f>CEILING(D15*F15*H15,1)</f>
        <v>0</v>
      </c>
      <c r="J15" s="82"/>
      <c r="K15" s="47">
        <f>IF(I15-J15&lt;0,0,I15-J15)</f>
        <v>0</v>
      </c>
      <c r="L15" s="29"/>
      <c r="M15" s="14"/>
      <c r="N15" s="14"/>
    </row>
    <row r="16" spans="1:11" ht="15">
      <c r="A16" s="529" t="s">
        <v>54</v>
      </c>
      <c r="B16" s="529"/>
      <c r="C16" s="529"/>
      <c r="D16" s="529"/>
      <c r="E16" s="529"/>
      <c r="F16" s="529"/>
      <c r="G16" s="529"/>
      <c r="H16" s="529"/>
      <c r="I16" s="47">
        <f>SUM(I14:I15)</f>
        <v>0</v>
      </c>
      <c r="J16" s="47">
        <f>SUM(J14:J15)</f>
        <v>0</v>
      </c>
      <c r="K16" s="47">
        <f>SUM(K14:K15)</f>
        <v>0</v>
      </c>
    </row>
    <row r="17" spans="1:11" ht="22.5" customHeight="1">
      <c r="A17" s="57" t="s">
        <v>21</v>
      </c>
      <c r="B17" s="76"/>
      <c r="C17" s="111"/>
      <c r="D17" s="77"/>
      <c r="E17" s="77"/>
      <c r="F17" s="77"/>
      <c r="G17" s="77"/>
      <c r="H17" s="77"/>
      <c r="I17" s="55"/>
      <c r="J17" s="55"/>
      <c r="K17" s="56"/>
    </row>
    <row r="18" spans="1:11" ht="200.1" customHeight="1">
      <c r="A18" s="397"/>
      <c r="B18" s="398"/>
      <c r="C18" s="398"/>
      <c r="D18" s="398"/>
      <c r="E18" s="398"/>
      <c r="F18" s="398"/>
      <c r="G18" s="398"/>
      <c r="H18" s="398"/>
      <c r="I18" s="398"/>
      <c r="J18" s="398"/>
      <c r="K18" s="399"/>
    </row>
    <row r="19" spans="1:11" ht="16.5" customHeight="1" hidden="1">
      <c r="A19" s="403"/>
      <c r="B19" s="404"/>
      <c r="C19" s="404"/>
      <c r="D19" s="404"/>
      <c r="E19" s="404"/>
      <c r="F19" s="404"/>
      <c r="G19" s="404"/>
      <c r="H19" s="404"/>
      <c r="I19" s="404"/>
      <c r="J19" s="404"/>
      <c r="K19" s="405"/>
    </row>
    <row r="20" spans="1:11" ht="15.75" thickBot="1">
      <c r="A20" s="20" t="s">
        <v>33</v>
      </c>
      <c r="B20" s="21"/>
      <c r="C20" s="21"/>
      <c r="D20" s="21"/>
      <c r="E20" s="21"/>
      <c r="F20" s="21"/>
      <c r="G20" s="21"/>
      <c r="H20" s="21"/>
      <c r="I20" s="21"/>
      <c r="J20" s="21"/>
      <c r="K20" s="22"/>
    </row>
    <row r="21" spans="1:11" ht="15.75" thickTop="1">
      <c r="A21" s="666" t="s">
        <v>12</v>
      </c>
      <c r="B21" s="667"/>
      <c r="C21" s="668"/>
      <c r="D21" s="715" t="s">
        <v>3</v>
      </c>
      <c r="E21" s="715"/>
      <c r="F21" s="715"/>
      <c r="G21" s="715"/>
      <c r="H21" s="715"/>
      <c r="I21" s="715"/>
      <c r="J21" s="715"/>
      <c r="K21" s="715"/>
    </row>
    <row r="22" spans="1:11" ht="28.5" customHeight="1">
      <c r="A22" s="520" t="s">
        <v>23</v>
      </c>
      <c r="B22" s="521"/>
      <c r="C22" s="522"/>
      <c r="D22" s="716" t="s">
        <v>85</v>
      </c>
      <c r="E22" s="716"/>
      <c r="F22" s="716"/>
      <c r="G22" s="716"/>
      <c r="H22" s="716"/>
      <c r="I22" s="716"/>
      <c r="J22" s="716"/>
      <c r="K22" s="716"/>
    </row>
    <row r="23" spans="1:11" ht="15" customHeight="1">
      <c r="A23" s="480"/>
      <c r="B23" s="481"/>
      <c r="C23" s="482"/>
      <c r="D23" s="705" t="s">
        <v>96</v>
      </c>
      <c r="E23" s="705"/>
      <c r="F23" s="706" t="s">
        <v>73</v>
      </c>
      <c r="G23" s="706"/>
      <c r="H23" s="706"/>
      <c r="I23" s="706" t="s">
        <v>76</v>
      </c>
      <c r="J23" s="707" t="s">
        <v>74</v>
      </c>
      <c r="K23" s="706" t="s">
        <v>52</v>
      </c>
    </row>
    <row r="24" spans="1:11" ht="20.25" customHeight="1">
      <c r="A24" s="483"/>
      <c r="B24" s="484"/>
      <c r="C24" s="485"/>
      <c r="D24" s="705"/>
      <c r="E24" s="705"/>
      <c r="F24" s="706"/>
      <c r="G24" s="706"/>
      <c r="H24" s="706"/>
      <c r="I24" s="706"/>
      <c r="J24" s="707"/>
      <c r="K24" s="706"/>
    </row>
    <row r="25" spans="1:11" ht="30" customHeight="1" hidden="1">
      <c r="A25" s="562"/>
      <c r="B25" s="580"/>
      <c r="C25" s="563"/>
      <c r="D25" s="709"/>
      <c r="E25" s="709"/>
      <c r="F25" s="719"/>
      <c r="G25" s="719"/>
      <c r="H25" s="719"/>
      <c r="I25" s="47">
        <f aca="true" t="shared" si="0" ref="I25:I26">CEILING(D25*F25,1)</f>
        <v>0</v>
      </c>
      <c r="J25" s="78"/>
      <c r="K25" s="47">
        <f aca="true" t="shared" si="1" ref="K25:K26">IF(I25-J25&lt;0,0,I25-J25)</f>
        <v>0</v>
      </c>
    </row>
    <row r="26" spans="1:11" ht="30" customHeight="1" hidden="1">
      <c r="A26" s="587"/>
      <c r="B26" s="589"/>
      <c r="C26" s="112"/>
      <c r="D26" s="720"/>
      <c r="E26" s="720"/>
      <c r="F26" s="721"/>
      <c r="G26" s="721"/>
      <c r="H26" s="721"/>
      <c r="I26" s="47">
        <f t="shared" si="0"/>
        <v>0</v>
      </c>
      <c r="J26" s="82"/>
      <c r="K26" s="47">
        <f t="shared" si="1"/>
        <v>0</v>
      </c>
    </row>
    <row r="27" spans="1:11" ht="15">
      <c r="A27" s="468" t="s">
        <v>20</v>
      </c>
      <c r="B27" s="469"/>
      <c r="C27" s="469"/>
      <c r="D27" s="469"/>
      <c r="E27" s="469"/>
      <c r="F27" s="469"/>
      <c r="G27" s="469"/>
      <c r="H27" s="470"/>
      <c r="I27" s="47">
        <f>SUM(I25:I26)</f>
        <v>0</v>
      </c>
      <c r="J27" s="47">
        <f>SUM(J25:J26)</f>
        <v>0</v>
      </c>
      <c r="K27" s="47">
        <f>SUM(K25:K26)</f>
        <v>0</v>
      </c>
    </row>
    <row r="28" spans="1:11" ht="22.5" customHeight="1">
      <c r="A28" s="57" t="s">
        <v>21</v>
      </c>
      <c r="B28" s="76"/>
      <c r="C28" s="111"/>
      <c r="D28" s="77"/>
      <c r="E28" s="77"/>
      <c r="F28" s="77"/>
      <c r="G28" s="77"/>
      <c r="H28" s="77"/>
      <c r="I28" s="55"/>
      <c r="J28" s="55"/>
      <c r="K28" s="56"/>
    </row>
    <row r="29" spans="1:11" ht="200.1" customHeight="1">
      <c r="A29" s="397"/>
      <c r="B29" s="398"/>
      <c r="C29" s="398"/>
      <c r="D29" s="398"/>
      <c r="E29" s="398"/>
      <c r="F29" s="398"/>
      <c r="G29" s="398"/>
      <c r="H29" s="398"/>
      <c r="I29" s="398"/>
      <c r="J29" s="398"/>
      <c r="K29" s="399"/>
    </row>
    <row r="30" spans="1:11" ht="16.5" customHeight="1" hidden="1">
      <c r="A30" s="403"/>
      <c r="B30" s="404"/>
      <c r="C30" s="404"/>
      <c r="D30" s="404"/>
      <c r="E30" s="404"/>
      <c r="F30" s="404"/>
      <c r="G30" s="404"/>
      <c r="H30" s="404"/>
      <c r="I30" s="404"/>
      <c r="J30" s="404"/>
      <c r="K30" s="405"/>
    </row>
    <row r="31" spans="1:11" ht="15.75" thickBot="1">
      <c r="A31" s="20" t="s">
        <v>34</v>
      </c>
      <c r="B31" s="21"/>
      <c r="C31" s="21"/>
      <c r="D31" s="21"/>
      <c r="E31" s="21"/>
      <c r="F31" s="21"/>
      <c r="G31" s="21"/>
      <c r="H31" s="21"/>
      <c r="I31" s="21"/>
      <c r="J31" s="21"/>
      <c r="K31" s="22"/>
    </row>
    <row r="32" spans="1:11" ht="15.75" thickTop="1">
      <c r="A32" s="18" t="s">
        <v>13</v>
      </c>
      <c r="B32" s="630" t="s">
        <v>14</v>
      </c>
      <c r="C32" s="632"/>
      <c r="D32" s="630" t="s">
        <v>15</v>
      </c>
      <c r="E32" s="632"/>
      <c r="F32" s="724" t="s">
        <v>3</v>
      </c>
      <c r="G32" s="725"/>
      <c r="H32" s="725"/>
      <c r="I32" s="725"/>
      <c r="J32" s="725"/>
      <c r="K32" s="726"/>
    </row>
    <row r="33" spans="1:11" ht="47.25" customHeight="1">
      <c r="A33" s="73" t="s">
        <v>24</v>
      </c>
      <c r="B33" s="520" t="s">
        <v>86</v>
      </c>
      <c r="C33" s="522"/>
      <c r="D33" s="520" t="s">
        <v>25</v>
      </c>
      <c r="E33" s="522"/>
      <c r="F33" s="520" t="s">
        <v>28</v>
      </c>
      <c r="G33" s="521"/>
      <c r="H33" s="521"/>
      <c r="I33" s="521"/>
      <c r="J33" s="521"/>
      <c r="K33" s="522"/>
    </row>
    <row r="34" spans="1:11" ht="15" customHeight="1">
      <c r="A34" s="480"/>
      <c r="B34" s="481"/>
      <c r="C34" s="481"/>
      <c r="D34" s="481"/>
      <c r="E34" s="482"/>
      <c r="F34" s="706" t="s">
        <v>26</v>
      </c>
      <c r="G34" s="707" t="s">
        <v>72</v>
      </c>
      <c r="H34" s="706" t="s">
        <v>27</v>
      </c>
      <c r="I34" s="706" t="s">
        <v>76</v>
      </c>
      <c r="J34" s="707" t="s">
        <v>74</v>
      </c>
      <c r="K34" s="706" t="s">
        <v>52</v>
      </c>
    </row>
    <row r="35" spans="1:11" s="19" customFormat="1" ht="33.75" customHeight="1">
      <c r="A35" s="483"/>
      <c r="B35" s="484"/>
      <c r="C35" s="484"/>
      <c r="D35" s="484"/>
      <c r="E35" s="485"/>
      <c r="F35" s="706"/>
      <c r="G35" s="707"/>
      <c r="H35" s="706"/>
      <c r="I35" s="706"/>
      <c r="J35" s="707"/>
      <c r="K35" s="706"/>
    </row>
    <row r="36" spans="1:11" s="19" customFormat="1" ht="45" customHeight="1" hidden="1">
      <c r="A36" s="48"/>
      <c r="B36" s="722"/>
      <c r="C36" s="723"/>
      <c r="D36" s="722"/>
      <c r="E36" s="723"/>
      <c r="F36" s="79"/>
      <c r="G36" s="72"/>
      <c r="H36" s="49"/>
      <c r="I36" s="47">
        <f aca="true" t="shared" si="2" ref="I36:I37">CEILING(F36*G36*H36,1)</f>
        <v>0</v>
      </c>
      <c r="J36" s="78"/>
      <c r="K36" s="47">
        <f aca="true" t="shared" si="3" ref="K36:K37">IF(I36-J36&lt;0,0,I36-J36)</f>
        <v>0</v>
      </c>
    </row>
    <row r="37" spans="1:11" s="19" customFormat="1" ht="45" customHeight="1" hidden="1">
      <c r="A37" s="84"/>
      <c r="B37" s="85"/>
      <c r="C37" s="110"/>
      <c r="D37" s="704"/>
      <c r="E37" s="704"/>
      <c r="F37" s="88"/>
      <c r="G37" s="86"/>
      <c r="H37" s="87"/>
      <c r="I37" s="47">
        <f t="shared" si="2"/>
        <v>0</v>
      </c>
      <c r="J37" s="82"/>
      <c r="K37" s="47">
        <f t="shared" si="3"/>
        <v>0</v>
      </c>
    </row>
    <row r="38" spans="1:11" ht="15">
      <c r="A38" s="468" t="s">
        <v>20</v>
      </c>
      <c r="B38" s="469"/>
      <c r="C38" s="469"/>
      <c r="D38" s="469"/>
      <c r="E38" s="469"/>
      <c r="F38" s="469"/>
      <c r="G38" s="469"/>
      <c r="H38" s="470"/>
      <c r="I38" s="47">
        <f>SUM(I36:I37)</f>
        <v>0</v>
      </c>
      <c r="J38" s="47">
        <f>SUM(J36:J37)</f>
        <v>0</v>
      </c>
      <c r="K38" s="47">
        <f>SUM(K36:K37)</f>
        <v>0</v>
      </c>
    </row>
    <row r="39" spans="1:11" ht="22.5" customHeight="1">
      <c r="A39" s="57" t="s">
        <v>21</v>
      </c>
      <c r="B39" s="76"/>
      <c r="C39" s="111"/>
      <c r="D39" s="77"/>
      <c r="E39" s="77"/>
      <c r="F39" s="77"/>
      <c r="G39" s="77"/>
      <c r="H39" s="77"/>
      <c r="I39" s="55"/>
      <c r="J39" s="55"/>
      <c r="K39" s="56"/>
    </row>
    <row r="40" spans="1:11" ht="200.1" customHeight="1">
      <c r="A40" s="397"/>
      <c r="B40" s="398"/>
      <c r="C40" s="398"/>
      <c r="D40" s="398"/>
      <c r="E40" s="398"/>
      <c r="F40" s="398"/>
      <c r="G40" s="398"/>
      <c r="H40" s="398"/>
      <c r="I40" s="398"/>
      <c r="J40" s="398"/>
      <c r="K40" s="399"/>
    </row>
    <row r="41" spans="1:11" ht="16.5" customHeight="1" hidden="1">
      <c r="A41" s="403"/>
      <c r="B41" s="404"/>
      <c r="C41" s="404"/>
      <c r="D41" s="404"/>
      <c r="E41" s="404"/>
      <c r="F41" s="404"/>
      <c r="G41" s="404"/>
      <c r="H41" s="404"/>
      <c r="I41" s="404"/>
      <c r="J41" s="404"/>
      <c r="K41" s="405"/>
    </row>
    <row r="42" spans="1:11" ht="15.75" thickBot="1">
      <c r="A42" s="20" t="s">
        <v>35</v>
      </c>
      <c r="B42" s="21"/>
      <c r="C42" s="21"/>
      <c r="D42" s="21"/>
      <c r="E42" s="21"/>
      <c r="F42" s="21"/>
      <c r="G42" s="21"/>
      <c r="H42" s="21"/>
      <c r="I42" s="21"/>
      <c r="J42" s="21"/>
      <c r="K42" s="22"/>
    </row>
    <row r="43" spans="1:11" ht="15.75" thickTop="1">
      <c r="A43" s="666" t="s">
        <v>18</v>
      </c>
      <c r="B43" s="667"/>
      <c r="C43" s="668"/>
      <c r="D43" s="575" t="s">
        <v>3</v>
      </c>
      <c r="E43" s="576"/>
      <c r="F43" s="576"/>
      <c r="G43" s="576"/>
      <c r="H43" s="576"/>
      <c r="I43" s="576"/>
      <c r="J43" s="576"/>
      <c r="K43" s="577"/>
    </row>
    <row r="44" spans="1:11" ht="30" customHeight="1">
      <c r="A44" s="520" t="s">
        <v>29</v>
      </c>
      <c r="B44" s="521"/>
      <c r="C44" s="522"/>
      <c r="D44" s="520" t="s">
        <v>30</v>
      </c>
      <c r="E44" s="521"/>
      <c r="F44" s="521"/>
      <c r="G44" s="521"/>
      <c r="H44" s="521"/>
      <c r="I44" s="521"/>
      <c r="J44" s="521"/>
      <c r="K44" s="522"/>
    </row>
    <row r="45" spans="1:11" ht="15" customHeight="1">
      <c r="A45" s="480"/>
      <c r="B45" s="481"/>
      <c r="C45" s="482"/>
      <c r="D45" s="705" t="s">
        <v>31</v>
      </c>
      <c r="E45" s="705"/>
      <c r="F45" s="706" t="s">
        <v>26</v>
      </c>
      <c r="G45" s="706"/>
      <c r="H45" s="706"/>
      <c r="I45" s="706" t="s">
        <v>76</v>
      </c>
      <c r="J45" s="707" t="s">
        <v>74</v>
      </c>
      <c r="K45" s="706" t="s">
        <v>52</v>
      </c>
    </row>
    <row r="46" spans="1:11" ht="15">
      <c r="A46" s="483"/>
      <c r="B46" s="484"/>
      <c r="C46" s="485"/>
      <c r="D46" s="705"/>
      <c r="E46" s="705"/>
      <c r="F46" s="706"/>
      <c r="G46" s="706"/>
      <c r="H46" s="706"/>
      <c r="I46" s="706"/>
      <c r="J46" s="707"/>
      <c r="K46" s="706"/>
    </row>
    <row r="47" spans="1:11" ht="46.5" customHeight="1" hidden="1">
      <c r="A47" s="465"/>
      <c r="B47" s="466"/>
      <c r="C47" s="467"/>
      <c r="D47" s="708"/>
      <c r="E47" s="708"/>
      <c r="F47" s="709"/>
      <c r="G47" s="709"/>
      <c r="H47" s="709"/>
      <c r="I47" s="47">
        <f>CEILING(D47*F47,1)</f>
        <v>0</v>
      </c>
      <c r="J47" s="78"/>
      <c r="K47" s="47">
        <f>IF(I47-J47&lt;0,0,I47-J47)</f>
        <v>0</v>
      </c>
    </row>
    <row r="48" spans="1:11" ht="45.75" customHeight="1" hidden="1">
      <c r="A48" s="727"/>
      <c r="B48" s="728"/>
      <c r="C48" s="114"/>
      <c r="D48" s="729"/>
      <c r="E48" s="729"/>
      <c r="F48" s="720"/>
      <c r="G48" s="720"/>
      <c r="H48" s="720"/>
      <c r="I48" s="47">
        <f>CEILING(D48*F48,1)</f>
        <v>0</v>
      </c>
      <c r="J48" s="82"/>
      <c r="K48" s="47">
        <f>IF(I48-J48&lt;0,0,I48-J48)</f>
        <v>0</v>
      </c>
    </row>
    <row r="49" spans="1:11" ht="15">
      <c r="A49" s="468" t="s">
        <v>20</v>
      </c>
      <c r="B49" s="469"/>
      <c r="C49" s="469"/>
      <c r="D49" s="469"/>
      <c r="E49" s="469"/>
      <c r="F49" s="469"/>
      <c r="G49" s="469"/>
      <c r="H49" s="470"/>
      <c r="I49" s="47">
        <f>SUM(I47:I48)</f>
        <v>0</v>
      </c>
      <c r="J49" s="47">
        <f>SUM(J47:J48)</f>
        <v>0</v>
      </c>
      <c r="K49" s="47">
        <f>SUM(K47:K48)</f>
        <v>0</v>
      </c>
    </row>
    <row r="50" spans="1:11" ht="22.5" customHeight="1">
      <c r="A50" s="57" t="s">
        <v>21</v>
      </c>
      <c r="B50" s="76"/>
      <c r="C50" s="111"/>
      <c r="D50" s="77"/>
      <c r="E50" s="77"/>
      <c r="F50" s="77"/>
      <c r="G50" s="77"/>
      <c r="H50" s="77"/>
      <c r="I50" s="55"/>
      <c r="J50" s="55"/>
      <c r="K50" s="56"/>
    </row>
    <row r="51" spans="1:11" ht="200.1" customHeight="1">
      <c r="A51" s="397"/>
      <c r="B51" s="398"/>
      <c r="C51" s="398"/>
      <c r="D51" s="398"/>
      <c r="E51" s="398"/>
      <c r="F51" s="398"/>
      <c r="G51" s="398"/>
      <c r="H51" s="398"/>
      <c r="I51" s="398"/>
      <c r="J51" s="398"/>
      <c r="K51" s="399"/>
    </row>
    <row r="52" spans="1:11" ht="16.5" customHeight="1" hidden="1">
      <c r="A52" s="403"/>
      <c r="B52" s="404"/>
      <c r="C52" s="404"/>
      <c r="D52" s="404"/>
      <c r="E52" s="404"/>
      <c r="F52" s="404"/>
      <c r="G52" s="404"/>
      <c r="H52" s="404"/>
      <c r="I52" s="404"/>
      <c r="J52" s="404"/>
      <c r="K52" s="405"/>
    </row>
    <row r="53" spans="1:11" ht="15.75" thickBot="1">
      <c r="A53" s="20" t="s">
        <v>37</v>
      </c>
      <c r="B53" s="21"/>
      <c r="C53" s="21"/>
      <c r="D53" s="21"/>
      <c r="E53" s="21"/>
      <c r="F53" s="21"/>
      <c r="G53" s="21"/>
      <c r="H53" s="21"/>
      <c r="I53" s="21"/>
      <c r="J53" s="21"/>
      <c r="K53" s="22"/>
    </row>
    <row r="54" spans="1:11" ht="15.75" thickTop="1">
      <c r="A54" s="666" t="s">
        <v>16</v>
      </c>
      <c r="B54" s="667"/>
      <c r="C54" s="668"/>
      <c r="D54" s="575" t="s">
        <v>3</v>
      </c>
      <c r="E54" s="576"/>
      <c r="F54" s="576"/>
      <c r="G54" s="576"/>
      <c r="H54" s="576"/>
      <c r="I54" s="576"/>
      <c r="J54" s="576"/>
      <c r="K54" s="577"/>
    </row>
    <row r="55" spans="1:11" ht="28.5" customHeight="1">
      <c r="A55" s="520" t="s">
        <v>36</v>
      </c>
      <c r="B55" s="521"/>
      <c r="C55" s="522"/>
      <c r="D55" s="520" t="s">
        <v>38</v>
      </c>
      <c r="E55" s="521"/>
      <c r="F55" s="521"/>
      <c r="G55" s="521"/>
      <c r="H55" s="521"/>
      <c r="I55" s="521"/>
      <c r="J55" s="521"/>
      <c r="K55" s="522"/>
    </row>
    <row r="56" spans="1:11" ht="15" customHeight="1">
      <c r="A56" s="480"/>
      <c r="B56" s="481"/>
      <c r="C56" s="482"/>
      <c r="D56" s="705" t="s">
        <v>31</v>
      </c>
      <c r="E56" s="705"/>
      <c r="F56" s="706" t="s">
        <v>26</v>
      </c>
      <c r="G56" s="706"/>
      <c r="H56" s="706"/>
      <c r="I56" s="706" t="s">
        <v>76</v>
      </c>
      <c r="J56" s="707" t="s">
        <v>74</v>
      </c>
      <c r="K56" s="706" t="s">
        <v>52</v>
      </c>
    </row>
    <row r="57" spans="1:11" ht="15">
      <c r="A57" s="483"/>
      <c r="B57" s="484"/>
      <c r="C57" s="485"/>
      <c r="D57" s="705"/>
      <c r="E57" s="705"/>
      <c r="F57" s="706"/>
      <c r="G57" s="706"/>
      <c r="H57" s="706"/>
      <c r="I57" s="706"/>
      <c r="J57" s="707"/>
      <c r="K57" s="706"/>
    </row>
    <row r="58" spans="1:11" ht="30" customHeight="1" hidden="1">
      <c r="A58" s="562"/>
      <c r="B58" s="580"/>
      <c r="C58" s="563"/>
      <c r="D58" s="708"/>
      <c r="E58" s="708"/>
      <c r="F58" s="730"/>
      <c r="G58" s="730"/>
      <c r="H58" s="730"/>
      <c r="I58" s="47">
        <f aca="true" t="shared" si="4" ref="I58:I59">CEILING(D58*F58,1)</f>
        <v>0</v>
      </c>
      <c r="J58" s="78"/>
      <c r="K58" s="47">
        <f aca="true" t="shared" si="5" ref="K58:K59">IF(I58-J58&lt;0,0,I58-J58)</f>
        <v>0</v>
      </c>
    </row>
    <row r="59" spans="1:11" ht="30" customHeight="1" hidden="1">
      <c r="A59" s="587"/>
      <c r="B59" s="589"/>
      <c r="C59" s="112"/>
      <c r="D59" s="729"/>
      <c r="E59" s="729"/>
      <c r="F59" s="731"/>
      <c r="G59" s="731"/>
      <c r="H59" s="731"/>
      <c r="I59" s="47">
        <f t="shared" si="4"/>
        <v>0</v>
      </c>
      <c r="J59" s="82"/>
      <c r="K59" s="47">
        <f t="shared" si="5"/>
        <v>0</v>
      </c>
    </row>
    <row r="60" spans="1:11" ht="15">
      <c r="A60" s="468" t="s">
        <v>20</v>
      </c>
      <c r="B60" s="469"/>
      <c r="C60" s="469"/>
      <c r="D60" s="469"/>
      <c r="E60" s="469"/>
      <c r="F60" s="469"/>
      <c r="G60" s="469"/>
      <c r="H60" s="470"/>
      <c r="I60" s="47">
        <f>SUM(I58:I59)</f>
        <v>0</v>
      </c>
      <c r="J60" s="47">
        <f>SUM(J58:J59)</f>
        <v>0</v>
      </c>
      <c r="K60" s="47">
        <f>SUM(K58:K59)</f>
        <v>0</v>
      </c>
    </row>
    <row r="61" spans="1:11" ht="22.5" customHeight="1">
      <c r="A61" s="57" t="s">
        <v>21</v>
      </c>
      <c r="B61" s="76"/>
      <c r="C61" s="111"/>
      <c r="D61" s="77"/>
      <c r="E61" s="77"/>
      <c r="F61" s="77"/>
      <c r="G61" s="77"/>
      <c r="H61" s="77"/>
      <c r="I61" s="55"/>
      <c r="J61" s="55"/>
      <c r="K61" s="56"/>
    </row>
    <row r="62" spans="1:11" ht="200.1" customHeight="1">
      <c r="A62" s="397"/>
      <c r="B62" s="398"/>
      <c r="C62" s="398"/>
      <c r="D62" s="398"/>
      <c r="E62" s="398"/>
      <c r="F62" s="398"/>
      <c r="G62" s="398"/>
      <c r="H62" s="398"/>
      <c r="I62" s="398"/>
      <c r="J62" s="398"/>
      <c r="K62" s="399"/>
    </row>
    <row r="63" spans="1:11" ht="16.5" customHeight="1" hidden="1">
      <c r="A63" s="403"/>
      <c r="B63" s="404"/>
      <c r="C63" s="404"/>
      <c r="D63" s="404"/>
      <c r="E63" s="404"/>
      <c r="F63" s="404"/>
      <c r="G63" s="404"/>
      <c r="H63" s="404"/>
      <c r="I63" s="404"/>
      <c r="J63" s="404"/>
      <c r="K63" s="405"/>
    </row>
    <row r="64" spans="1:11" ht="15.75" thickBot="1">
      <c r="A64" s="20" t="s">
        <v>39</v>
      </c>
      <c r="B64" s="21"/>
      <c r="C64" s="21"/>
      <c r="D64" s="21"/>
      <c r="E64" s="21"/>
      <c r="F64" s="21"/>
      <c r="G64" s="21"/>
      <c r="H64" s="21"/>
      <c r="I64" s="21"/>
      <c r="J64" s="21"/>
      <c r="K64" s="22"/>
    </row>
    <row r="65" spans="1:11" ht="15.75" thickTop="1">
      <c r="A65" s="666" t="s">
        <v>17</v>
      </c>
      <c r="B65" s="667"/>
      <c r="C65" s="668"/>
      <c r="D65" s="575" t="s">
        <v>3</v>
      </c>
      <c r="E65" s="576"/>
      <c r="F65" s="576"/>
      <c r="G65" s="576"/>
      <c r="H65" s="576"/>
      <c r="I65" s="576"/>
      <c r="J65" s="576"/>
      <c r="K65" s="577"/>
    </row>
    <row r="66" spans="1:11" ht="28.5" customHeight="1">
      <c r="A66" s="520" t="s">
        <v>87</v>
      </c>
      <c r="B66" s="521"/>
      <c r="C66" s="522"/>
      <c r="D66" s="741" t="s">
        <v>40</v>
      </c>
      <c r="E66" s="742"/>
      <c r="F66" s="742"/>
      <c r="G66" s="742"/>
      <c r="H66" s="742"/>
      <c r="I66" s="742"/>
      <c r="J66" s="742"/>
      <c r="K66" s="743"/>
    </row>
    <row r="67" spans="1:11" ht="15" customHeight="1">
      <c r="A67" s="732"/>
      <c r="B67" s="733"/>
      <c r="C67" s="734"/>
      <c r="D67" s="705" t="s">
        <v>31</v>
      </c>
      <c r="E67" s="705"/>
      <c r="F67" s="706" t="s">
        <v>26</v>
      </c>
      <c r="G67" s="706"/>
      <c r="H67" s="706"/>
      <c r="I67" s="706" t="s">
        <v>76</v>
      </c>
      <c r="J67" s="707" t="s">
        <v>74</v>
      </c>
      <c r="K67" s="706" t="s">
        <v>52</v>
      </c>
    </row>
    <row r="68" spans="1:11" ht="15">
      <c r="A68" s="735"/>
      <c r="B68" s="736"/>
      <c r="C68" s="737"/>
      <c r="D68" s="705"/>
      <c r="E68" s="705"/>
      <c r="F68" s="706"/>
      <c r="G68" s="706"/>
      <c r="H68" s="706"/>
      <c r="I68" s="706"/>
      <c r="J68" s="707"/>
      <c r="K68" s="706"/>
    </row>
    <row r="69" spans="1:11" ht="30" customHeight="1" hidden="1">
      <c r="A69" s="738"/>
      <c r="B69" s="739"/>
      <c r="C69" s="740"/>
      <c r="D69" s="744"/>
      <c r="E69" s="744"/>
      <c r="F69" s="745"/>
      <c r="G69" s="745"/>
      <c r="H69" s="745"/>
      <c r="I69" s="47">
        <f>CEILING(D69*F69,1)</f>
        <v>0</v>
      </c>
      <c r="J69" s="78"/>
      <c r="K69" s="47">
        <f>IF(I69-J69&lt;0,0,I69-J69)</f>
        <v>0</v>
      </c>
    </row>
    <row r="70" spans="1:11" ht="30" customHeight="1">
      <c r="A70" s="738" t="s">
        <v>56</v>
      </c>
      <c r="B70" s="739"/>
      <c r="C70" s="740"/>
      <c r="D70" s="744"/>
      <c r="E70" s="744"/>
      <c r="F70" s="745"/>
      <c r="G70" s="745"/>
      <c r="H70" s="745"/>
      <c r="I70" s="47">
        <f>CEILING(D70*F70,1)</f>
        <v>0</v>
      </c>
      <c r="J70" s="82"/>
      <c r="K70" s="47">
        <f>IF(I70-J70&lt;0,0,I70-J70)</f>
        <v>0</v>
      </c>
    </row>
    <row r="71" spans="1:11" ht="15">
      <c r="A71" s="468" t="s">
        <v>20</v>
      </c>
      <c r="B71" s="469"/>
      <c r="C71" s="469"/>
      <c r="D71" s="469"/>
      <c r="E71" s="469"/>
      <c r="F71" s="469"/>
      <c r="G71" s="469"/>
      <c r="H71" s="470"/>
      <c r="I71" s="47">
        <f>SUM(I69:I70)</f>
        <v>0</v>
      </c>
      <c r="J71" s="47">
        <f>SUM(J69:J70)</f>
        <v>0</v>
      </c>
      <c r="K71" s="47">
        <f>SUM(K69:K70)</f>
        <v>0</v>
      </c>
    </row>
    <row r="72" spans="1:11" ht="22.5" customHeight="1">
      <c r="A72" s="57" t="s">
        <v>21</v>
      </c>
      <c r="B72" s="76"/>
      <c r="C72" s="111"/>
      <c r="D72" s="77"/>
      <c r="E72" s="77"/>
      <c r="F72" s="77"/>
      <c r="G72" s="77"/>
      <c r="H72" s="77"/>
      <c r="I72" s="55"/>
      <c r="J72" s="55"/>
      <c r="K72" s="56"/>
    </row>
    <row r="73" spans="1:11" ht="200.1" customHeight="1">
      <c r="A73" s="758"/>
      <c r="B73" s="759"/>
      <c r="C73" s="759"/>
      <c r="D73" s="759"/>
      <c r="E73" s="759"/>
      <c r="F73" s="759"/>
      <c r="G73" s="759"/>
      <c r="H73" s="759"/>
      <c r="I73" s="759"/>
      <c r="J73" s="759"/>
      <c r="K73" s="760"/>
    </row>
    <row r="74" spans="1:11" ht="16.5" customHeight="1" hidden="1">
      <c r="A74" s="761"/>
      <c r="B74" s="762"/>
      <c r="C74" s="762"/>
      <c r="D74" s="762"/>
      <c r="E74" s="762"/>
      <c r="F74" s="762"/>
      <c r="G74" s="762"/>
      <c r="H74" s="762"/>
      <c r="I74" s="762"/>
      <c r="J74" s="762"/>
      <c r="K74" s="763"/>
    </row>
    <row r="75" spans="1:11" ht="15.75" thickBot="1">
      <c r="A75" s="764" t="s">
        <v>229</v>
      </c>
      <c r="B75" s="765"/>
      <c r="C75" s="21"/>
      <c r="D75" s="21"/>
      <c r="E75" s="21"/>
      <c r="F75" s="21"/>
      <c r="G75" s="21"/>
      <c r="H75" s="21"/>
      <c r="I75" s="21"/>
      <c r="J75" s="21"/>
      <c r="K75" s="22"/>
    </row>
    <row r="76" spans="1:11" ht="15.75" thickTop="1">
      <c r="A76" s="666" t="s">
        <v>18</v>
      </c>
      <c r="B76" s="667"/>
      <c r="C76" s="667"/>
      <c r="D76" s="667"/>
      <c r="E76" s="667"/>
      <c r="F76" s="667"/>
      <c r="G76" s="667"/>
      <c r="H76" s="667"/>
      <c r="I76" s="667"/>
      <c r="J76" s="667"/>
      <c r="K76" s="668"/>
    </row>
    <row r="77" spans="1:11" ht="54.75" customHeight="1">
      <c r="A77" s="520" t="s">
        <v>314</v>
      </c>
      <c r="B77" s="521"/>
      <c r="C77" s="521"/>
      <c r="D77" s="521"/>
      <c r="E77" s="521"/>
      <c r="F77" s="521"/>
      <c r="G77" s="521"/>
      <c r="H77" s="521"/>
      <c r="I77" s="521"/>
      <c r="J77" s="521"/>
      <c r="K77" s="522"/>
    </row>
    <row r="78" spans="1:11" ht="15" customHeight="1">
      <c r="A78" s="480"/>
      <c r="B78" s="481"/>
      <c r="C78" s="481"/>
      <c r="D78" s="481"/>
      <c r="E78" s="481"/>
      <c r="F78" s="481"/>
      <c r="G78" s="481"/>
      <c r="H78" s="482"/>
      <c r="I78" s="706" t="s">
        <v>76</v>
      </c>
      <c r="J78" s="707" t="s">
        <v>74</v>
      </c>
      <c r="K78" s="706" t="s">
        <v>52</v>
      </c>
    </row>
    <row r="79" spans="1:11" ht="15.75" thickBot="1">
      <c r="A79" s="483"/>
      <c r="B79" s="484"/>
      <c r="C79" s="484"/>
      <c r="D79" s="484"/>
      <c r="E79" s="484"/>
      <c r="F79" s="484"/>
      <c r="G79" s="484"/>
      <c r="H79" s="485"/>
      <c r="I79" s="747"/>
      <c r="J79" s="707"/>
      <c r="K79" s="706"/>
    </row>
    <row r="80" spans="1:11" ht="30" customHeight="1" hidden="1">
      <c r="A80" s="748"/>
      <c r="B80" s="749"/>
      <c r="C80" s="749"/>
      <c r="D80" s="749"/>
      <c r="E80" s="749"/>
      <c r="F80" s="749"/>
      <c r="G80" s="749"/>
      <c r="H80" s="750"/>
      <c r="I80" s="71"/>
      <c r="J80" s="78"/>
      <c r="K80" s="47">
        <f>IF(I80-J80&lt;0,0,I80-J80)</f>
        <v>0</v>
      </c>
    </row>
    <row r="81" spans="1:11" ht="30" customHeight="1" hidden="1" thickBot="1">
      <c r="A81" s="755"/>
      <c r="B81" s="756"/>
      <c r="C81" s="756"/>
      <c r="D81" s="756"/>
      <c r="E81" s="756"/>
      <c r="F81" s="756"/>
      <c r="G81" s="756"/>
      <c r="H81" s="757"/>
      <c r="I81" s="89"/>
      <c r="J81" s="90"/>
      <c r="K81" s="80">
        <f>IF(I81-J81&lt;0,0,I81-J81)</f>
        <v>0</v>
      </c>
    </row>
    <row r="82" spans="1:11" ht="15.75" thickTop="1">
      <c r="A82" s="81" t="s">
        <v>13</v>
      </c>
      <c r="B82" s="630" t="s">
        <v>14</v>
      </c>
      <c r="C82" s="632"/>
      <c r="D82" s="630" t="s">
        <v>15</v>
      </c>
      <c r="E82" s="632"/>
      <c r="F82" s="630" t="s">
        <v>3</v>
      </c>
      <c r="G82" s="631"/>
      <c r="H82" s="631"/>
      <c r="I82" s="631"/>
      <c r="J82" s="631"/>
      <c r="K82" s="632"/>
    </row>
    <row r="83" spans="1:11" ht="47.25" customHeight="1">
      <c r="A83" s="73" t="s">
        <v>24</v>
      </c>
      <c r="B83" s="520" t="s">
        <v>86</v>
      </c>
      <c r="C83" s="522"/>
      <c r="D83" s="520" t="s">
        <v>25</v>
      </c>
      <c r="E83" s="522"/>
      <c r="F83" s="520" t="s">
        <v>28</v>
      </c>
      <c r="G83" s="521"/>
      <c r="H83" s="521"/>
      <c r="I83" s="521"/>
      <c r="J83" s="521"/>
      <c r="K83" s="522"/>
    </row>
    <row r="84" spans="1:11" ht="15" customHeight="1">
      <c r="A84" s="480"/>
      <c r="B84" s="481"/>
      <c r="C84" s="481"/>
      <c r="D84" s="481"/>
      <c r="E84" s="482"/>
      <c r="F84" s="706" t="s">
        <v>26</v>
      </c>
      <c r="G84" s="707" t="s">
        <v>72</v>
      </c>
      <c r="H84" s="706" t="s">
        <v>27</v>
      </c>
      <c r="I84" s="706" t="s">
        <v>76</v>
      </c>
      <c r="J84" s="707" t="s">
        <v>74</v>
      </c>
      <c r="K84" s="706" t="s">
        <v>52</v>
      </c>
    </row>
    <row r="85" spans="1:11" s="19" customFormat="1" ht="33.75" customHeight="1">
      <c r="A85" s="483"/>
      <c r="B85" s="484"/>
      <c r="C85" s="484"/>
      <c r="D85" s="484"/>
      <c r="E85" s="485"/>
      <c r="F85" s="706"/>
      <c r="G85" s="707"/>
      <c r="H85" s="706"/>
      <c r="I85" s="706"/>
      <c r="J85" s="707"/>
      <c r="K85" s="706"/>
    </row>
    <row r="86" spans="1:11" s="19" customFormat="1" ht="45" customHeight="1" hidden="1">
      <c r="A86" s="48"/>
      <c r="B86" s="722"/>
      <c r="C86" s="723"/>
      <c r="D86" s="511"/>
      <c r="E86" s="511"/>
      <c r="F86" s="79"/>
      <c r="G86" s="72"/>
      <c r="H86" s="49"/>
      <c r="I86" s="47">
        <f aca="true" t="shared" si="6" ref="I86:I87">CEILING(F86*G86*H86,1)</f>
        <v>0</v>
      </c>
      <c r="J86" s="78"/>
      <c r="K86" s="47">
        <f aca="true" t="shared" si="7" ref="K86:K87">IF(I86-J86&lt;0,0,I86-J86)</f>
        <v>0</v>
      </c>
    </row>
    <row r="87" spans="1:11" s="19" customFormat="1" ht="45" customHeight="1" hidden="1">
      <c r="A87" s="84"/>
      <c r="B87" s="85"/>
      <c r="C87" s="110"/>
      <c r="D87" s="704"/>
      <c r="E87" s="704"/>
      <c r="F87" s="88"/>
      <c r="G87" s="86"/>
      <c r="H87" s="87"/>
      <c r="I87" s="47">
        <f t="shared" si="6"/>
        <v>0</v>
      </c>
      <c r="J87" s="82"/>
      <c r="K87" s="47">
        <f t="shared" si="7"/>
        <v>0</v>
      </c>
    </row>
    <row r="88" spans="1:11" ht="15">
      <c r="A88" s="468" t="s">
        <v>20</v>
      </c>
      <c r="B88" s="469"/>
      <c r="C88" s="469"/>
      <c r="D88" s="469"/>
      <c r="E88" s="469"/>
      <c r="F88" s="469"/>
      <c r="G88" s="469"/>
      <c r="H88" s="470"/>
      <c r="I88" s="47">
        <f>SUM(I80:I81,I86:I87)</f>
        <v>0</v>
      </c>
      <c r="J88" s="47">
        <f>SUM(J80:J87)</f>
        <v>0</v>
      </c>
      <c r="K88" s="47">
        <f>SUM(K80:K87)</f>
        <v>0</v>
      </c>
    </row>
    <row r="89" spans="1:11" ht="22.5" customHeight="1">
      <c r="A89" s="57" t="s">
        <v>21</v>
      </c>
      <c r="B89" s="76"/>
      <c r="C89" s="111"/>
      <c r="D89" s="77"/>
      <c r="E89" s="77"/>
      <c r="F89" s="77"/>
      <c r="G89" s="77"/>
      <c r="H89" s="77"/>
      <c r="I89" s="55"/>
      <c r="J89" s="55"/>
      <c r="K89" s="56"/>
    </row>
    <row r="90" spans="1:11" ht="200.1" customHeight="1">
      <c r="A90" s="397"/>
      <c r="B90" s="398"/>
      <c r="C90" s="398"/>
      <c r="D90" s="398"/>
      <c r="E90" s="398"/>
      <c r="F90" s="398"/>
      <c r="G90" s="398"/>
      <c r="H90" s="398"/>
      <c r="I90" s="398"/>
      <c r="J90" s="398"/>
      <c r="K90" s="399"/>
    </row>
    <row r="91" spans="1:11" ht="16.5" customHeight="1" hidden="1">
      <c r="A91" s="403"/>
      <c r="B91" s="404"/>
      <c r="C91" s="404"/>
      <c r="D91" s="404"/>
      <c r="E91" s="404"/>
      <c r="F91" s="404"/>
      <c r="G91" s="404"/>
      <c r="H91" s="404"/>
      <c r="I91" s="404"/>
      <c r="J91" s="404"/>
      <c r="K91" s="405"/>
    </row>
    <row r="92" spans="1:11" ht="15.75" thickBot="1">
      <c r="A92" s="23" t="s">
        <v>47</v>
      </c>
      <c r="B92" s="24"/>
      <c r="C92" s="24"/>
      <c r="D92" s="24"/>
      <c r="E92" s="24"/>
      <c r="F92" s="24"/>
      <c r="G92" s="24"/>
      <c r="H92" s="24"/>
      <c r="I92" s="24"/>
      <c r="J92" s="24"/>
      <c r="K92" s="25"/>
    </row>
    <row r="93" spans="1:11" ht="15.75" thickTop="1">
      <c r="A93" s="666" t="s">
        <v>49</v>
      </c>
      <c r="B93" s="667"/>
      <c r="C93" s="667"/>
      <c r="D93" s="667"/>
      <c r="E93" s="667"/>
      <c r="F93" s="667"/>
      <c r="G93" s="667"/>
      <c r="H93" s="667"/>
      <c r="I93" s="667"/>
      <c r="J93" s="667"/>
      <c r="K93" s="668"/>
    </row>
    <row r="94" spans="1:11" ht="28.5" customHeight="1">
      <c r="A94" s="520" t="s">
        <v>48</v>
      </c>
      <c r="B94" s="521"/>
      <c r="C94" s="521"/>
      <c r="D94" s="521"/>
      <c r="E94" s="521"/>
      <c r="F94" s="521"/>
      <c r="G94" s="521"/>
      <c r="H94" s="521"/>
      <c r="I94" s="521"/>
      <c r="J94" s="521"/>
      <c r="K94" s="522"/>
    </row>
    <row r="95" spans="1:11" ht="15" customHeight="1">
      <c r="A95" s="480"/>
      <c r="B95" s="481"/>
      <c r="C95" s="481"/>
      <c r="D95" s="481"/>
      <c r="E95" s="481"/>
      <c r="F95" s="481"/>
      <c r="G95" s="481"/>
      <c r="H95" s="482"/>
      <c r="I95" s="706" t="s">
        <v>76</v>
      </c>
      <c r="J95" s="707" t="s">
        <v>74</v>
      </c>
      <c r="K95" s="706" t="s">
        <v>52</v>
      </c>
    </row>
    <row r="96" spans="1:11" ht="15">
      <c r="A96" s="483"/>
      <c r="B96" s="484"/>
      <c r="C96" s="484"/>
      <c r="D96" s="484"/>
      <c r="E96" s="484"/>
      <c r="F96" s="484"/>
      <c r="G96" s="484"/>
      <c r="H96" s="485"/>
      <c r="I96" s="747"/>
      <c r="J96" s="707"/>
      <c r="K96" s="706"/>
    </row>
    <row r="97" spans="1:11" ht="30" customHeight="1" hidden="1">
      <c r="A97" s="748"/>
      <c r="B97" s="749"/>
      <c r="C97" s="749"/>
      <c r="D97" s="749"/>
      <c r="E97" s="749"/>
      <c r="F97" s="749"/>
      <c r="G97" s="749"/>
      <c r="H97" s="750"/>
      <c r="I97" s="71"/>
      <c r="J97" s="78"/>
      <c r="K97" s="47">
        <f aca="true" t="shared" si="8" ref="K97:K98">IF(I97-J97&lt;0,0,I97-J97)</f>
        <v>0</v>
      </c>
    </row>
    <row r="98" spans="1:11" ht="30" customHeight="1" hidden="1">
      <c r="A98" s="727"/>
      <c r="B98" s="746"/>
      <c r="C98" s="746"/>
      <c r="D98" s="746"/>
      <c r="E98" s="746"/>
      <c r="F98" s="746"/>
      <c r="G98" s="746"/>
      <c r="H98" s="728"/>
      <c r="I98" s="91"/>
      <c r="J98" s="82"/>
      <c r="K98" s="47">
        <f t="shared" si="8"/>
        <v>0</v>
      </c>
    </row>
    <row r="99" spans="1:11" ht="15">
      <c r="A99" s="468" t="s">
        <v>20</v>
      </c>
      <c r="B99" s="469"/>
      <c r="C99" s="469"/>
      <c r="D99" s="469"/>
      <c r="E99" s="469"/>
      <c r="F99" s="469"/>
      <c r="G99" s="469"/>
      <c r="H99" s="470"/>
      <c r="I99" s="47">
        <f>SUM(I97:I98)</f>
        <v>0</v>
      </c>
      <c r="J99" s="47">
        <f>SUM(J97:J98)</f>
        <v>0</v>
      </c>
      <c r="K99" s="47">
        <f>SUM(K97:K98)</f>
        <v>0</v>
      </c>
    </row>
    <row r="100" spans="1:11" ht="22.5" customHeight="1">
      <c r="A100" s="57" t="s">
        <v>21</v>
      </c>
      <c r="B100" s="76"/>
      <c r="C100" s="111"/>
      <c r="D100" s="77"/>
      <c r="E100" s="77"/>
      <c r="F100" s="77"/>
      <c r="G100" s="77"/>
      <c r="H100" s="77"/>
      <c r="I100" s="55"/>
      <c r="J100" s="55"/>
      <c r="K100" s="56"/>
    </row>
    <row r="101" spans="1:11" ht="200.1" customHeight="1">
      <c r="A101" s="397"/>
      <c r="B101" s="398"/>
      <c r="C101" s="398"/>
      <c r="D101" s="398"/>
      <c r="E101" s="398"/>
      <c r="F101" s="398"/>
      <c r="G101" s="398"/>
      <c r="H101" s="398"/>
      <c r="I101" s="398"/>
      <c r="J101" s="398"/>
      <c r="K101" s="399"/>
    </row>
    <row r="102" spans="1:11" ht="16.5" customHeight="1" hidden="1">
      <c r="A102" s="403"/>
      <c r="B102" s="404"/>
      <c r="C102" s="404"/>
      <c r="D102" s="404"/>
      <c r="E102" s="404"/>
      <c r="F102" s="404"/>
      <c r="G102" s="404"/>
      <c r="H102" s="404"/>
      <c r="I102" s="404"/>
      <c r="J102" s="404"/>
      <c r="K102" s="405"/>
    </row>
    <row r="103" spans="1:11" ht="15.75" thickBot="1">
      <c r="A103" s="23" t="s">
        <v>46</v>
      </c>
      <c r="B103" s="24"/>
      <c r="C103" s="24"/>
      <c r="D103" s="24"/>
      <c r="E103" s="24"/>
      <c r="F103" s="24"/>
      <c r="G103" s="24"/>
      <c r="H103" s="24"/>
      <c r="I103" s="24"/>
      <c r="J103" s="24"/>
      <c r="K103" s="25"/>
    </row>
    <row r="104" spans="1:11" ht="15.75" thickTop="1">
      <c r="A104" s="666" t="s">
        <v>19</v>
      </c>
      <c r="B104" s="667"/>
      <c r="C104" s="668"/>
      <c r="D104" s="575" t="s">
        <v>3</v>
      </c>
      <c r="E104" s="576"/>
      <c r="F104" s="576"/>
      <c r="G104" s="576"/>
      <c r="H104" s="576"/>
      <c r="I104" s="576"/>
      <c r="J104" s="576"/>
      <c r="K104" s="577"/>
    </row>
    <row r="105" spans="1:11" ht="28.5" customHeight="1">
      <c r="A105" s="520" t="s">
        <v>88</v>
      </c>
      <c r="B105" s="521"/>
      <c r="C105" s="522"/>
      <c r="D105" s="520" t="s">
        <v>83</v>
      </c>
      <c r="E105" s="521"/>
      <c r="F105" s="521"/>
      <c r="G105" s="521"/>
      <c r="H105" s="521"/>
      <c r="I105" s="521"/>
      <c r="J105" s="521"/>
      <c r="K105" s="522"/>
    </row>
    <row r="106" spans="1:11" ht="15" customHeight="1">
      <c r="A106" s="480"/>
      <c r="B106" s="481"/>
      <c r="C106" s="482"/>
      <c r="D106" s="705" t="s">
        <v>96</v>
      </c>
      <c r="E106" s="705"/>
      <c r="F106" s="706" t="s">
        <v>105</v>
      </c>
      <c r="G106" s="706"/>
      <c r="H106" s="706"/>
      <c r="I106" s="706" t="s">
        <v>76</v>
      </c>
      <c r="J106" s="707" t="s">
        <v>74</v>
      </c>
      <c r="K106" s="706" t="s">
        <v>52</v>
      </c>
    </row>
    <row r="107" spans="1:11" ht="15">
      <c r="A107" s="483"/>
      <c r="B107" s="484"/>
      <c r="C107" s="485"/>
      <c r="D107" s="705"/>
      <c r="E107" s="705"/>
      <c r="F107" s="706"/>
      <c r="G107" s="706"/>
      <c r="H107" s="706"/>
      <c r="I107" s="706"/>
      <c r="J107" s="707"/>
      <c r="K107" s="706"/>
    </row>
    <row r="108" spans="1:11" ht="29.25" customHeight="1" hidden="1">
      <c r="A108" s="465"/>
      <c r="B108" s="466"/>
      <c r="C108" s="467"/>
      <c r="D108" s="709"/>
      <c r="E108" s="709"/>
      <c r="F108" s="751"/>
      <c r="G108" s="751"/>
      <c r="H108" s="751"/>
      <c r="I108" s="47">
        <f>CEILING(D108*F108,1)</f>
        <v>0</v>
      </c>
      <c r="J108" s="78"/>
      <c r="K108" s="47">
        <f>IF(I108-J108&lt;0,0,I108-J108)</f>
        <v>0</v>
      </c>
    </row>
    <row r="109" spans="1:11" ht="31.5" customHeight="1" hidden="1">
      <c r="A109" s="752"/>
      <c r="B109" s="753"/>
      <c r="C109" s="113"/>
      <c r="D109" s="745"/>
      <c r="E109" s="745"/>
      <c r="F109" s="754"/>
      <c r="G109" s="754"/>
      <c r="H109" s="754"/>
      <c r="I109" s="47">
        <f>CEILING(D109*F109,1)</f>
        <v>0</v>
      </c>
      <c r="J109" s="82"/>
      <c r="K109" s="47">
        <f>IF(I109-J109&lt;0,0,I109-J109)</f>
        <v>0</v>
      </c>
    </row>
    <row r="110" spans="1:11" ht="15">
      <c r="A110" s="468" t="s">
        <v>20</v>
      </c>
      <c r="B110" s="469"/>
      <c r="C110" s="469"/>
      <c r="D110" s="469"/>
      <c r="E110" s="469"/>
      <c r="F110" s="469"/>
      <c r="G110" s="469"/>
      <c r="H110" s="470"/>
      <c r="I110" s="47">
        <f>SUM(I108:I109)</f>
        <v>0</v>
      </c>
      <c r="J110" s="47">
        <f>SUM(J108:J109)</f>
        <v>0</v>
      </c>
      <c r="K110" s="47">
        <f>SUM(K108:K109)</f>
        <v>0</v>
      </c>
    </row>
    <row r="111" spans="1:11" ht="22.5" customHeight="1">
      <c r="A111" s="57" t="s">
        <v>21</v>
      </c>
      <c r="B111" s="76"/>
      <c r="C111" s="111"/>
      <c r="D111" s="77"/>
      <c r="E111" s="77"/>
      <c r="F111" s="77"/>
      <c r="G111" s="77"/>
      <c r="H111" s="77"/>
      <c r="I111" s="55"/>
      <c r="J111" s="55"/>
      <c r="K111" s="56"/>
    </row>
    <row r="112" spans="1:11" ht="200.1" customHeight="1">
      <c r="A112" s="397"/>
      <c r="B112" s="398"/>
      <c r="C112" s="398"/>
      <c r="D112" s="398"/>
      <c r="E112" s="398"/>
      <c r="F112" s="398"/>
      <c r="G112" s="398"/>
      <c r="H112" s="398"/>
      <c r="I112" s="398"/>
      <c r="J112" s="398"/>
      <c r="K112" s="399"/>
    </row>
    <row r="113" spans="1:11" ht="16.5" customHeight="1">
      <c r="A113" s="403"/>
      <c r="B113" s="404"/>
      <c r="C113" s="404"/>
      <c r="D113" s="404"/>
      <c r="E113" s="404"/>
      <c r="F113" s="404"/>
      <c r="G113" s="404"/>
      <c r="H113" s="404"/>
      <c r="I113" s="404"/>
      <c r="J113" s="404"/>
      <c r="K113" s="405"/>
    </row>
    <row r="114" spans="1:11" ht="21">
      <c r="A114" s="543" t="s">
        <v>71</v>
      </c>
      <c r="B114" s="544"/>
      <c r="C114" s="544"/>
      <c r="D114" s="544"/>
      <c r="E114" s="544"/>
      <c r="F114" s="544"/>
      <c r="G114" s="544"/>
      <c r="H114" s="544"/>
      <c r="I114" s="544"/>
      <c r="J114" s="544"/>
      <c r="K114" s="545"/>
    </row>
    <row r="115" spans="1:11" ht="15">
      <c r="A115" s="540" t="s">
        <v>32</v>
      </c>
      <c r="B115" s="541"/>
      <c r="C115" s="541"/>
      <c r="D115" s="541"/>
      <c r="E115" s="541"/>
      <c r="F115" s="541"/>
      <c r="G115" s="541"/>
      <c r="H115" s="541"/>
      <c r="I115" s="541"/>
      <c r="J115" s="542"/>
      <c r="K115" s="33">
        <f>'Budget Summary'!C7</f>
        <v>0</v>
      </c>
    </row>
    <row r="116" spans="1:11" ht="15">
      <c r="A116" s="537" t="s">
        <v>33</v>
      </c>
      <c r="B116" s="538"/>
      <c r="C116" s="538"/>
      <c r="D116" s="538"/>
      <c r="E116" s="538"/>
      <c r="F116" s="538"/>
      <c r="G116" s="538"/>
      <c r="H116" s="538"/>
      <c r="I116" s="538"/>
      <c r="J116" s="539"/>
      <c r="K116" s="35">
        <f>'Budget Summary'!C8</f>
        <v>0</v>
      </c>
    </row>
    <row r="117" spans="1:11" ht="15">
      <c r="A117" s="540" t="s">
        <v>34</v>
      </c>
      <c r="B117" s="541"/>
      <c r="C117" s="541"/>
      <c r="D117" s="541"/>
      <c r="E117" s="541"/>
      <c r="F117" s="541"/>
      <c r="G117" s="541"/>
      <c r="H117" s="541"/>
      <c r="I117" s="541"/>
      <c r="J117" s="542"/>
      <c r="K117" s="34">
        <f>'Budget Summary'!C9</f>
        <v>0</v>
      </c>
    </row>
    <row r="118" spans="1:11" ht="15">
      <c r="A118" s="537" t="s">
        <v>35</v>
      </c>
      <c r="B118" s="538"/>
      <c r="C118" s="538"/>
      <c r="D118" s="538"/>
      <c r="E118" s="538"/>
      <c r="F118" s="538"/>
      <c r="G118" s="538"/>
      <c r="H118" s="538"/>
      <c r="I118" s="538"/>
      <c r="J118" s="539"/>
      <c r="K118" s="35">
        <f>'Budget Summary'!C10</f>
        <v>0</v>
      </c>
    </row>
    <row r="119" spans="1:11" ht="15">
      <c r="A119" s="701" t="s">
        <v>37</v>
      </c>
      <c r="B119" s="702"/>
      <c r="C119" s="702"/>
      <c r="D119" s="702"/>
      <c r="E119" s="702"/>
      <c r="F119" s="702"/>
      <c r="G119" s="702"/>
      <c r="H119" s="702"/>
      <c r="I119" s="702"/>
      <c r="J119" s="703"/>
      <c r="K119" s="34">
        <f>'Budget Summary'!C11</f>
        <v>0</v>
      </c>
    </row>
    <row r="120" spans="1:11" ht="15">
      <c r="A120" s="537" t="s">
        <v>39</v>
      </c>
      <c r="B120" s="538"/>
      <c r="C120" s="538"/>
      <c r="D120" s="538"/>
      <c r="E120" s="538"/>
      <c r="F120" s="538"/>
      <c r="G120" s="538"/>
      <c r="H120" s="538"/>
      <c r="I120" s="538"/>
      <c r="J120" s="539"/>
      <c r="K120" s="35" t="str">
        <f>'Budget Summary'!C12</f>
        <v>N/A</v>
      </c>
    </row>
    <row r="121" spans="1:11" ht="15" customHeight="1">
      <c r="A121" s="540" t="s">
        <v>230</v>
      </c>
      <c r="B121" s="541"/>
      <c r="C121" s="541"/>
      <c r="D121" s="541"/>
      <c r="E121" s="541"/>
      <c r="F121" s="541"/>
      <c r="G121" s="541"/>
      <c r="H121" s="541"/>
      <c r="I121" s="541"/>
      <c r="J121" s="542"/>
      <c r="K121" s="34">
        <f>'Budget Summary'!C13</f>
        <v>0</v>
      </c>
    </row>
    <row r="122" spans="1:11" ht="15">
      <c r="A122" s="537" t="s">
        <v>45</v>
      </c>
      <c r="B122" s="538"/>
      <c r="C122" s="538"/>
      <c r="D122" s="538"/>
      <c r="E122" s="538"/>
      <c r="F122" s="538"/>
      <c r="G122" s="538"/>
      <c r="H122" s="538"/>
      <c r="I122" s="538"/>
      <c r="J122" s="539"/>
      <c r="K122" s="35">
        <f>'Budget Summary'!C14</f>
        <v>0</v>
      </c>
    </row>
    <row r="123" spans="1:11" ht="15">
      <c r="A123" s="546" t="s">
        <v>50</v>
      </c>
      <c r="B123" s="547"/>
      <c r="C123" s="547"/>
      <c r="D123" s="547"/>
      <c r="E123" s="547"/>
      <c r="F123" s="547"/>
      <c r="G123" s="547"/>
      <c r="H123" s="547"/>
      <c r="I123" s="547"/>
      <c r="J123" s="548"/>
      <c r="K123" s="36">
        <f>'Budget Summary'!C16</f>
        <v>0</v>
      </c>
    </row>
    <row r="124" spans="1:11" ht="15">
      <c r="A124" s="540" t="s">
        <v>46</v>
      </c>
      <c r="B124" s="541"/>
      <c r="C124" s="541"/>
      <c r="D124" s="541"/>
      <c r="E124" s="541"/>
      <c r="F124" s="541"/>
      <c r="G124" s="541"/>
      <c r="H124" s="541"/>
      <c r="I124" s="541"/>
      <c r="J124" s="542"/>
      <c r="K124" s="34">
        <f>'Budget Summary'!C17</f>
        <v>0</v>
      </c>
    </row>
    <row r="125" spans="1:11" ht="15">
      <c r="A125" s="546" t="s">
        <v>51</v>
      </c>
      <c r="B125" s="547"/>
      <c r="C125" s="547"/>
      <c r="D125" s="547"/>
      <c r="E125" s="547"/>
      <c r="F125" s="547"/>
      <c r="G125" s="547"/>
      <c r="H125" s="547"/>
      <c r="I125" s="547"/>
      <c r="J125" s="548"/>
      <c r="K125" s="36">
        <f>'Budget Summary'!C19</f>
        <v>0</v>
      </c>
    </row>
    <row r="126" spans="1:11" ht="15">
      <c r="A126" s="540" t="s">
        <v>52</v>
      </c>
      <c r="B126" s="541"/>
      <c r="C126" s="541"/>
      <c r="D126" s="541"/>
      <c r="E126" s="541"/>
      <c r="F126" s="541"/>
      <c r="G126" s="541"/>
      <c r="H126" s="541"/>
      <c r="I126" s="541"/>
      <c r="J126" s="542"/>
      <c r="K126" s="37">
        <f>'Budget Summary'!C22</f>
        <v>0</v>
      </c>
    </row>
    <row r="127" spans="1:11" ht="15">
      <c r="A127" s="537" t="s">
        <v>74</v>
      </c>
      <c r="B127" s="538"/>
      <c r="C127" s="538"/>
      <c r="D127" s="538"/>
      <c r="E127" s="538"/>
      <c r="F127" s="538"/>
      <c r="G127" s="538"/>
      <c r="H127" s="538"/>
      <c r="I127" s="538"/>
      <c r="J127" s="539"/>
      <c r="K127" s="38">
        <f>'Budget Summary'!C23</f>
        <v>0</v>
      </c>
    </row>
    <row r="128" spans="1:11" ht="15">
      <c r="A128" s="540" t="s">
        <v>77</v>
      </c>
      <c r="B128" s="541"/>
      <c r="C128" s="541"/>
      <c r="D128" s="541"/>
      <c r="E128" s="541"/>
      <c r="F128" s="541"/>
      <c r="G128" s="541"/>
      <c r="H128" s="541"/>
      <c r="I128" s="541"/>
      <c r="J128" s="542"/>
      <c r="K128" s="37" t="str">
        <f>'Budget Summary'!C24</f>
        <v>N/A</v>
      </c>
    </row>
    <row r="129" ht="15">
      <c r="A129" s="14"/>
    </row>
    <row r="130" ht="15">
      <c r="A130" s="14"/>
    </row>
    <row r="131" ht="15">
      <c r="A131" s="14"/>
    </row>
    <row r="132" ht="15">
      <c r="A132" s="14"/>
    </row>
    <row r="133" ht="15">
      <c r="A133" s="14"/>
    </row>
    <row r="134" ht="15">
      <c r="A134" s="14"/>
    </row>
    <row r="135" ht="15">
      <c r="A135" s="14"/>
    </row>
    <row r="136" ht="15">
      <c r="A136" s="14"/>
    </row>
    <row r="137" ht="15">
      <c r="A137" s="14"/>
    </row>
    <row r="138" ht="15">
      <c r="A138" s="14"/>
    </row>
    <row r="139" ht="15">
      <c r="A139" s="14"/>
    </row>
    <row r="140" ht="15">
      <c r="A140" s="14"/>
    </row>
    <row r="141" ht="15">
      <c r="A141" s="14"/>
    </row>
    <row r="142" ht="15">
      <c r="A142" s="14"/>
    </row>
    <row r="143" ht="15">
      <c r="A143" s="14"/>
    </row>
    <row r="144" ht="15">
      <c r="A144" s="14"/>
    </row>
    <row r="145" ht="15">
      <c r="A145" s="14"/>
    </row>
    <row r="146" ht="15">
      <c r="A146" s="14"/>
    </row>
    <row r="147" ht="15">
      <c r="A147" s="14"/>
    </row>
    <row r="148" ht="15">
      <c r="A148" s="14"/>
    </row>
    <row r="149" ht="15">
      <c r="A149" s="14"/>
    </row>
    <row r="150" ht="15">
      <c r="A150" s="14"/>
    </row>
    <row r="151" ht="15">
      <c r="A151" s="14"/>
    </row>
    <row r="152" ht="15">
      <c r="A152" s="14"/>
    </row>
    <row r="153" ht="15">
      <c r="A153" s="14"/>
    </row>
    <row r="154" ht="15">
      <c r="A154" s="14"/>
    </row>
    <row r="155" ht="15">
      <c r="A155" s="14"/>
    </row>
    <row r="156" ht="15">
      <c r="A156" s="14"/>
    </row>
    <row r="157" ht="15">
      <c r="A157" s="14"/>
    </row>
    <row r="158" ht="15">
      <c r="A158" s="14"/>
    </row>
    <row r="159" ht="15">
      <c r="A159" s="14"/>
    </row>
    <row r="160" ht="15">
      <c r="A160" s="14"/>
    </row>
    <row r="161" ht="15">
      <c r="A161" s="14"/>
    </row>
    <row r="162" ht="15">
      <c r="A162" s="14"/>
    </row>
    <row r="163" ht="15">
      <c r="A163" s="14"/>
    </row>
    <row r="164" ht="15">
      <c r="A164" s="14"/>
    </row>
    <row r="165" ht="15">
      <c r="A165" s="14"/>
    </row>
    <row r="166" ht="15">
      <c r="A166" s="14"/>
    </row>
    <row r="167" ht="15">
      <c r="A167" s="14"/>
    </row>
    <row r="168" ht="15">
      <c r="A168" s="14"/>
    </row>
    <row r="169" ht="15">
      <c r="A169" s="14"/>
    </row>
    <row r="170" ht="15">
      <c r="A170" s="14"/>
    </row>
    <row r="171" ht="15">
      <c r="A171" s="14"/>
    </row>
    <row r="172" ht="15">
      <c r="A172" s="14"/>
    </row>
    <row r="173" ht="15">
      <c r="A173" s="14"/>
    </row>
    <row r="174" ht="15">
      <c r="A174" s="14"/>
    </row>
    <row r="175" ht="15">
      <c r="A175" s="14"/>
    </row>
    <row r="176" ht="15">
      <c r="A176" s="14"/>
    </row>
    <row r="177" ht="15">
      <c r="A177" s="14"/>
    </row>
    <row r="178" ht="15">
      <c r="A178" s="14"/>
    </row>
    <row r="179" ht="15">
      <c r="A179" s="14"/>
    </row>
    <row r="180" ht="15">
      <c r="A180" s="14"/>
    </row>
    <row r="181" ht="15">
      <c r="A181" s="14"/>
    </row>
    <row r="182" ht="15">
      <c r="A182" s="14"/>
    </row>
    <row r="183" ht="15">
      <c r="A183" s="14"/>
    </row>
    <row r="184" ht="15">
      <c r="A184" s="14"/>
    </row>
    <row r="185" ht="15">
      <c r="A185" s="14"/>
    </row>
    <row r="186" ht="15">
      <c r="A186" s="14"/>
    </row>
    <row r="187" ht="15">
      <c r="A187" s="14"/>
    </row>
    <row r="188" ht="15">
      <c r="A188" s="14"/>
    </row>
    <row r="189" ht="15">
      <c r="A189" s="14"/>
    </row>
    <row r="190" ht="15">
      <c r="A190" s="14"/>
    </row>
    <row r="191" ht="15">
      <c r="A191" s="14"/>
    </row>
    <row r="192" ht="15">
      <c r="A192" s="14"/>
    </row>
    <row r="193" ht="15">
      <c r="A193" s="14"/>
    </row>
    <row r="194" ht="15">
      <c r="A194" s="14"/>
    </row>
    <row r="195" ht="15">
      <c r="A195" s="14"/>
    </row>
    <row r="196" ht="15">
      <c r="A196" s="14"/>
    </row>
    <row r="197" ht="15">
      <c r="A197" s="14"/>
    </row>
    <row r="198" ht="15">
      <c r="A198" s="14"/>
    </row>
    <row r="199" ht="15">
      <c r="A199" s="14"/>
    </row>
    <row r="200" ht="15">
      <c r="A200" s="14"/>
    </row>
    <row r="201" ht="15">
      <c r="A201" s="14"/>
    </row>
    <row r="202" ht="15">
      <c r="A202" s="14"/>
    </row>
    <row r="203" ht="15">
      <c r="A203" s="14"/>
    </row>
    <row r="204" ht="15">
      <c r="A204" s="14"/>
    </row>
    <row r="205" ht="15">
      <c r="A205" s="14"/>
    </row>
    <row r="206" ht="15">
      <c r="A206" s="14"/>
    </row>
    <row r="207" ht="15">
      <c r="A207" s="14"/>
    </row>
    <row r="208" ht="15">
      <c r="A208" s="14"/>
    </row>
    <row r="209" ht="15">
      <c r="A209" s="14"/>
    </row>
    <row r="210" ht="15">
      <c r="A210" s="14"/>
    </row>
    <row r="211" ht="15">
      <c r="A211" s="14"/>
    </row>
    <row r="212" ht="15">
      <c r="A212" s="14"/>
    </row>
    <row r="213" ht="15">
      <c r="A213" s="14"/>
    </row>
    <row r="214" ht="15">
      <c r="A214" s="14"/>
    </row>
    <row r="215" ht="15">
      <c r="A215" s="14"/>
    </row>
    <row r="216" ht="15">
      <c r="A216" s="14"/>
    </row>
    <row r="217" ht="15">
      <c r="A217" s="14"/>
    </row>
    <row r="218" ht="15">
      <c r="A218" s="14"/>
    </row>
    <row r="219" ht="15">
      <c r="A219" s="14"/>
    </row>
    <row r="220" ht="15">
      <c r="A220" s="14"/>
    </row>
    <row r="221" ht="15">
      <c r="A221" s="14"/>
    </row>
    <row r="222" ht="15">
      <c r="A222" s="14"/>
    </row>
    <row r="223" ht="15">
      <c r="A223" s="14"/>
    </row>
    <row r="224" ht="15">
      <c r="A224" s="14"/>
    </row>
    <row r="225" ht="15">
      <c r="A225" s="14"/>
    </row>
    <row r="226" ht="15">
      <c r="A226" s="14"/>
    </row>
    <row r="227" ht="15">
      <c r="A227" s="14"/>
    </row>
    <row r="228" ht="15">
      <c r="A228" s="14"/>
    </row>
    <row r="229" ht="15">
      <c r="A229" s="14"/>
    </row>
    <row r="230" ht="15">
      <c r="A230" s="14"/>
    </row>
    <row r="231" ht="15">
      <c r="A231" s="14"/>
    </row>
    <row r="232" ht="15">
      <c r="A232" s="14"/>
    </row>
    <row r="233" ht="15">
      <c r="A233" s="14"/>
    </row>
    <row r="234" ht="15">
      <c r="A234" s="14"/>
    </row>
    <row r="235" ht="15">
      <c r="A235" s="14"/>
    </row>
    <row r="236" ht="15">
      <c r="A236" s="14"/>
    </row>
    <row r="237" ht="15">
      <c r="A237" s="14"/>
    </row>
    <row r="238" ht="15">
      <c r="A238" s="14"/>
    </row>
    <row r="239" ht="15">
      <c r="A239" s="14"/>
    </row>
    <row r="240" ht="15">
      <c r="A240" s="14"/>
    </row>
    <row r="241" ht="15">
      <c r="A241" s="14"/>
    </row>
    <row r="242" ht="15">
      <c r="A242" s="14"/>
    </row>
    <row r="243" ht="15">
      <c r="A243" s="14"/>
    </row>
    <row r="244" ht="15">
      <c r="A244" s="14"/>
    </row>
    <row r="245" ht="15">
      <c r="A245" s="14"/>
    </row>
    <row r="246" ht="15">
      <c r="A246" s="14"/>
    </row>
    <row r="247" ht="15">
      <c r="A247" s="14"/>
    </row>
    <row r="248" ht="15">
      <c r="A248" s="14"/>
    </row>
    <row r="249" ht="15">
      <c r="A249" s="14"/>
    </row>
    <row r="250" ht="15">
      <c r="A250" s="14"/>
    </row>
    <row r="251" ht="15">
      <c r="A251" s="14"/>
    </row>
    <row r="252" ht="15">
      <c r="A252" s="14"/>
    </row>
    <row r="253" ht="15">
      <c r="A253" s="14"/>
    </row>
    <row r="254" ht="15">
      <c r="A254" s="14"/>
    </row>
    <row r="255" ht="15">
      <c r="A255" s="14"/>
    </row>
    <row r="256" ht="15">
      <c r="A256" s="14"/>
    </row>
    <row r="257" ht="15">
      <c r="A257" s="14"/>
    </row>
    <row r="258" ht="15">
      <c r="A258" s="14"/>
    </row>
    <row r="259" ht="15">
      <c r="A259" s="14"/>
    </row>
    <row r="260" ht="15">
      <c r="A260" s="14"/>
    </row>
    <row r="261" ht="15">
      <c r="A261" s="14"/>
    </row>
    <row r="262" ht="15">
      <c r="A262" s="14"/>
    </row>
    <row r="263" ht="15">
      <c r="A263" s="14"/>
    </row>
    <row r="264" ht="15">
      <c r="A264" s="14"/>
    </row>
    <row r="265" ht="15">
      <c r="A265" s="14"/>
    </row>
    <row r="266" ht="15">
      <c r="A266" s="14"/>
    </row>
    <row r="267" ht="15">
      <c r="A267" s="14"/>
    </row>
    <row r="268" ht="15">
      <c r="A268" s="14"/>
    </row>
    <row r="269" ht="15">
      <c r="A269" s="14"/>
    </row>
    <row r="270" ht="15">
      <c r="A270" s="14"/>
    </row>
    <row r="271" ht="15">
      <c r="A271" s="14"/>
    </row>
    <row r="272" ht="15">
      <c r="A272" s="14"/>
    </row>
    <row r="273" ht="15">
      <c r="A273" s="14"/>
    </row>
    <row r="274" ht="15">
      <c r="A274" s="14"/>
    </row>
    <row r="275" ht="15">
      <c r="A275" s="14"/>
    </row>
    <row r="276" ht="15">
      <c r="A276" s="14"/>
    </row>
    <row r="277" ht="15">
      <c r="A277" s="14"/>
    </row>
    <row r="278" ht="15">
      <c r="A278" s="14"/>
    </row>
    <row r="279" ht="15">
      <c r="A279" s="14"/>
    </row>
    <row r="280" ht="15">
      <c r="A280" s="14"/>
    </row>
    <row r="281" ht="15">
      <c r="A281" s="14"/>
    </row>
    <row r="282" ht="15">
      <c r="A282" s="14"/>
    </row>
    <row r="283" ht="15">
      <c r="A283" s="14"/>
    </row>
    <row r="284" ht="15">
      <c r="A284" s="14"/>
    </row>
    <row r="285" ht="15">
      <c r="A285" s="14"/>
    </row>
    <row r="286" ht="15">
      <c r="A286" s="14"/>
    </row>
    <row r="287" ht="15">
      <c r="A287" s="14"/>
    </row>
    <row r="288" ht="15">
      <c r="A288" s="14"/>
    </row>
    <row r="289" ht="15">
      <c r="A289" s="14"/>
    </row>
    <row r="290" ht="15">
      <c r="A290" s="14"/>
    </row>
    <row r="291" ht="15">
      <c r="A291" s="14"/>
    </row>
    <row r="292" ht="15">
      <c r="A292" s="14"/>
    </row>
    <row r="293" ht="15">
      <c r="A293" s="14"/>
    </row>
    <row r="294" ht="15">
      <c r="A294" s="14"/>
    </row>
    <row r="295" ht="15">
      <c r="A295" s="14"/>
    </row>
    <row r="296" ht="15">
      <c r="A296" s="14"/>
    </row>
    <row r="297" ht="15">
      <c r="A297" s="14"/>
    </row>
    <row r="298" ht="15">
      <c r="A298" s="14"/>
    </row>
    <row r="299" ht="15">
      <c r="A299" s="14"/>
    </row>
    <row r="300" ht="15">
      <c r="A300" s="14"/>
    </row>
    <row r="301" ht="15">
      <c r="A301" s="14"/>
    </row>
    <row r="302" ht="15">
      <c r="A302" s="14"/>
    </row>
    <row r="303" ht="15">
      <c r="A303" s="14"/>
    </row>
    <row r="304" ht="15">
      <c r="A304" s="14"/>
    </row>
    <row r="305" ht="15">
      <c r="A305" s="14"/>
    </row>
    <row r="306" ht="15">
      <c r="A306" s="14"/>
    </row>
    <row r="307" ht="15">
      <c r="A307" s="14"/>
    </row>
    <row r="308" ht="15">
      <c r="A308" s="14"/>
    </row>
    <row r="309" ht="15">
      <c r="A309" s="14"/>
    </row>
    <row r="310" ht="15">
      <c r="A310" s="14"/>
    </row>
    <row r="311" ht="15">
      <c r="A311" s="14"/>
    </row>
    <row r="312" ht="15">
      <c r="A312" s="14"/>
    </row>
    <row r="313" ht="15">
      <c r="A313" s="14"/>
    </row>
    <row r="314" ht="15">
      <c r="A314" s="14"/>
    </row>
    <row r="315" ht="15">
      <c r="A315" s="14"/>
    </row>
    <row r="316" ht="15">
      <c r="A316" s="14"/>
    </row>
    <row r="317" ht="15">
      <c r="A317" s="14"/>
    </row>
    <row r="318" ht="15">
      <c r="A318" s="14"/>
    </row>
    <row r="319" ht="15">
      <c r="A319" s="14"/>
    </row>
    <row r="320" ht="15">
      <c r="A320" s="14"/>
    </row>
    <row r="321" ht="15">
      <c r="A321" s="14"/>
    </row>
    <row r="322" ht="15">
      <c r="A322" s="14"/>
    </row>
    <row r="323" ht="15">
      <c r="A323" s="14"/>
    </row>
    <row r="324" ht="15">
      <c r="A324" s="14"/>
    </row>
    <row r="325" ht="15">
      <c r="A325" s="14"/>
    </row>
    <row r="326" ht="15">
      <c r="A326" s="14"/>
    </row>
    <row r="327" ht="15">
      <c r="A327" s="14"/>
    </row>
    <row r="328" ht="15">
      <c r="A328" s="14"/>
    </row>
    <row r="329" ht="15">
      <c r="A329" s="14"/>
    </row>
    <row r="330" ht="15">
      <c r="A330" s="14"/>
    </row>
    <row r="331" ht="15">
      <c r="A331" s="14"/>
    </row>
    <row r="332" ht="15">
      <c r="A332" s="14"/>
    </row>
    <row r="333" ht="15">
      <c r="A333" s="14"/>
    </row>
    <row r="334" ht="15">
      <c r="A334" s="14"/>
    </row>
    <row r="335" ht="15">
      <c r="A335" s="14"/>
    </row>
    <row r="336" ht="15">
      <c r="A336" s="14"/>
    </row>
    <row r="337" ht="15">
      <c r="A337" s="14"/>
    </row>
    <row r="338" ht="15">
      <c r="A338" s="14"/>
    </row>
    <row r="339" ht="15">
      <c r="A339" s="14"/>
    </row>
    <row r="340" ht="15">
      <c r="A340" s="14"/>
    </row>
    <row r="341" ht="15">
      <c r="A341" s="14"/>
    </row>
    <row r="342" ht="15">
      <c r="A342" s="14"/>
    </row>
    <row r="343" ht="15">
      <c r="A343" s="14"/>
    </row>
    <row r="344" ht="15">
      <c r="A344" s="14"/>
    </row>
    <row r="345" ht="15">
      <c r="A345" s="14"/>
    </row>
    <row r="346" ht="15">
      <c r="A346" s="14"/>
    </row>
    <row r="347" ht="15">
      <c r="A347" s="14"/>
    </row>
    <row r="348" ht="15">
      <c r="A348" s="14"/>
    </row>
    <row r="349" ht="15">
      <c r="A349" s="14"/>
    </row>
    <row r="350" ht="15">
      <c r="A350" s="14"/>
    </row>
    <row r="351" ht="15">
      <c r="A351" s="14"/>
    </row>
    <row r="352" ht="15">
      <c r="A352" s="14"/>
    </row>
    <row r="353" ht="15">
      <c r="A353" s="14"/>
    </row>
    <row r="354" ht="15">
      <c r="A354" s="14"/>
    </row>
    <row r="355" ht="15">
      <c r="A355" s="14"/>
    </row>
    <row r="356" ht="15">
      <c r="A356" s="14"/>
    </row>
    <row r="357" ht="15">
      <c r="A357" s="14"/>
    </row>
    <row r="358" ht="15">
      <c r="A358" s="14"/>
    </row>
    <row r="359" ht="15">
      <c r="A359" s="14"/>
    </row>
    <row r="360" ht="15">
      <c r="A360" s="14"/>
    </row>
    <row r="361" ht="15">
      <c r="A361" s="14"/>
    </row>
    <row r="362" ht="15">
      <c r="A362" s="14"/>
    </row>
    <row r="363" ht="15">
      <c r="A363" s="14"/>
    </row>
    <row r="364" ht="15">
      <c r="A364" s="14"/>
    </row>
    <row r="365" ht="15">
      <c r="A365" s="14"/>
    </row>
    <row r="366" ht="15">
      <c r="A366" s="14"/>
    </row>
    <row r="367" ht="15">
      <c r="A367" s="14"/>
    </row>
    <row r="368" ht="15">
      <c r="A368" s="14"/>
    </row>
    <row r="369" ht="15">
      <c r="A369" s="14"/>
    </row>
    <row r="370" ht="15">
      <c r="A370" s="14"/>
    </row>
    <row r="371" ht="15">
      <c r="A371" s="14"/>
    </row>
    <row r="372" ht="15">
      <c r="A372" s="14"/>
    </row>
    <row r="373" ht="15">
      <c r="A373" s="14"/>
    </row>
    <row r="374" ht="15">
      <c r="A374" s="14"/>
    </row>
    <row r="375" ht="15">
      <c r="A375" s="14"/>
    </row>
    <row r="376" ht="15">
      <c r="A376" s="14"/>
    </row>
    <row r="377" ht="15">
      <c r="A377" s="14"/>
    </row>
    <row r="378" ht="15">
      <c r="A378" s="14"/>
    </row>
    <row r="379" ht="15">
      <c r="A379" s="14"/>
    </row>
    <row r="380" ht="15">
      <c r="A380" s="14"/>
    </row>
    <row r="381" ht="15">
      <c r="A381" s="14"/>
    </row>
    <row r="382" ht="15">
      <c r="A382" s="14"/>
    </row>
    <row r="383" ht="15">
      <c r="A383" s="14"/>
    </row>
    <row r="384" ht="15">
      <c r="A384" s="14"/>
    </row>
    <row r="385" ht="15">
      <c r="A385" s="14"/>
    </row>
    <row r="386" ht="15">
      <c r="A386" s="14"/>
    </row>
    <row r="387" ht="15">
      <c r="A387" s="14"/>
    </row>
    <row r="388" ht="15">
      <c r="A388" s="14"/>
    </row>
    <row r="389" ht="15">
      <c r="A389" s="14"/>
    </row>
    <row r="390" ht="15">
      <c r="A390" s="14"/>
    </row>
    <row r="391" ht="15">
      <c r="A391" s="14"/>
    </row>
    <row r="392" ht="15">
      <c r="A392" s="14"/>
    </row>
    <row r="393" ht="15">
      <c r="A393" s="14"/>
    </row>
    <row r="394" ht="15">
      <c r="A394" s="14"/>
    </row>
    <row r="395" ht="15">
      <c r="A395" s="14"/>
    </row>
    <row r="396" ht="15">
      <c r="A396" s="14"/>
    </row>
    <row r="397" ht="15">
      <c r="A397" s="14"/>
    </row>
    <row r="398" ht="15">
      <c r="A398" s="14"/>
    </row>
    <row r="399" ht="15">
      <c r="A399" s="14"/>
    </row>
    <row r="400" ht="15">
      <c r="A400" s="14"/>
    </row>
    <row r="401" ht="15">
      <c r="A401" s="14"/>
    </row>
    <row r="402" ht="15">
      <c r="A402" s="14"/>
    </row>
    <row r="403" ht="15">
      <c r="A403" s="14"/>
    </row>
    <row r="404" ht="15">
      <c r="A404" s="14"/>
    </row>
    <row r="405" ht="15">
      <c r="A405" s="14"/>
    </row>
    <row r="406" ht="15">
      <c r="A406" s="14"/>
    </row>
    <row r="407" ht="15">
      <c r="A407" s="14"/>
    </row>
    <row r="408" ht="15">
      <c r="A408" s="14"/>
    </row>
    <row r="409" ht="15">
      <c r="A409" s="14"/>
    </row>
    <row r="410" ht="15">
      <c r="A410" s="14"/>
    </row>
    <row r="411" ht="15">
      <c r="A411" s="14"/>
    </row>
    <row r="412" ht="15">
      <c r="A412" s="14"/>
    </row>
    <row r="413" ht="15">
      <c r="A413" s="14"/>
    </row>
    <row r="414" ht="15">
      <c r="A414" s="14"/>
    </row>
    <row r="415" ht="15">
      <c r="A415" s="14"/>
    </row>
    <row r="416" ht="15">
      <c r="A416" s="14"/>
    </row>
    <row r="417" ht="15">
      <c r="A417" s="14"/>
    </row>
    <row r="418" ht="15">
      <c r="A418" s="14"/>
    </row>
    <row r="419" ht="15">
      <c r="A419" s="14"/>
    </row>
    <row r="420" ht="15">
      <c r="A420" s="14"/>
    </row>
    <row r="421" ht="15">
      <c r="A421" s="14"/>
    </row>
    <row r="422" ht="15">
      <c r="A422" s="14"/>
    </row>
    <row r="423" ht="15">
      <c r="A423" s="14"/>
    </row>
    <row r="424" ht="15">
      <c r="A424" s="14"/>
    </row>
    <row r="425" ht="15">
      <c r="A425" s="14"/>
    </row>
    <row r="426" ht="15">
      <c r="A426" s="14"/>
    </row>
    <row r="427" ht="15">
      <c r="A427" s="14"/>
    </row>
    <row r="428" ht="15">
      <c r="A428" s="14"/>
    </row>
    <row r="429" ht="15">
      <c r="A429" s="14"/>
    </row>
    <row r="430" ht="15">
      <c r="A430" s="14"/>
    </row>
    <row r="431" ht="15">
      <c r="A431" s="14"/>
    </row>
    <row r="432" ht="15">
      <c r="A432" s="14"/>
    </row>
    <row r="433" ht="15">
      <c r="A433" s="14"/>
    </row>
    <row r="434" ht="15">
      <c r="A434" s="14"/>
    </row>
    <row r="435" ht="15">
      <c r="A435" s="14"/>
    </row>
    <row r="436" ht="15">
      <c r="A436" s="14"/>
    </row>
    <row r="437" ht="15">
      <c r="A437" s="14"/>
    </row>
    <row r="438" ht="15">
      <c r="A438" s="14"/>
    </row>
    <row r="439" ht="15">
      <c r="A439" s="14"/>
    </row>
    <row r="440" ht="15">
      <c r="A440" s="14"/>
    </row>
    <row r="441" ht="15">
      <c r="A441" s="14"/>
    </row>
    <row r="442" ht="15">
      <c r="A442" s="14"/>
    </row>
    <row r="443" ht="15">
      <c r="A443" s="14"/>
    </row>
    <row r="444" ht="15">
      <c r="A444" s="14"/>
    </row>
    <row r="445" ht="15">
      <c r="A445" s="14"/>
    </row>
    <row r="446" ht="15">
      <c r="A446" s="14"/>
    </row>
    <row r="447" ht="15">
      <c r="A447" s="14"/>
    </row>
    <row r="448" ht="15">
      <c r="A448" s="14"/>
    </row>
    <row r="449" ht="15">
      <c r="A449" s="14"/>
    </row>
    <row r="450" ht="15">
      <c r="A450" s="14"/>
    </row>
    <row r="451" ht="15">
      <c r="A451" s="14"/>
    </row>
    <row r="452" ht="15">
      <c r="A452" s="14"/>
    </row>
    <row r="453" ht="15">
      <c r="A453" s="14"/>
    </row>
    <row r="454" ht="15">
      <c r="A454" s="14"/>
    </row>
    <row r="455" ht="15">
      <c r="A455" s="14"/>
    </row>
    <row r="456" ht="15">
      <c r="A456" s="14"/>
    </row>
    <row r="457" ht="15">
      <c r="A457" s="14"/>
    </row>
    <row r="458" ht="15">
      <c r="A458" s="14"/>
    </row>
    <row r="459" ht="15">
      <c r="A459" s="14"/>
    </row>
    <row r="460" ht="15">
      <c r="A460" s="14"/>
    </row>
    <row r="461" ht="15">
      <c r="A461" s="14"/>
    </row>
    <row r="462" ht="15">
      <c r="A462" s="14"/>
    </row>
    <row r="463" ht="15">
      <c r="A463" s="14"/>
    </row>
    <row r="464" ht="15">
      <c r="A464" s="14"/>
    </row>
    <row r="465" ht="15">
      <c r="A465" s="14"/>
    </row>
    <row r="466" ht="15">
      <c r="A466" s="14"/>
    </row>
    <row r="467" ht="15">
      <c r="A467" s="14"/>
    </row>
    <row r="468" ht="15">
      <c r="A468" s="14"/>
    </row>
    <row r="469" ht="15">
      <c r="A469" s="14"/>
    </row>
    <row r="470" ht="15">
      <c r="A470" s="14"/>
    </row>
    <row r="471" ht="15">
      <c r="A471" s="14"/>
    </row>
    <row r="472" ht="15">
      <c r="A472" s="14"/>
    </row>
    <row r="473" ht="15">
      <c r="A473" s="14"/>
    </row>
    <row r="474" ht="15">
      <c r="A474" s="14"/>
    </row>
    <row r="475" ht="15">
      <c r="A475" s="14"/>
    </row>
    <row r="476" ht="15">
      <c r="A476" s="14"/>
    </row>
    <row r="477" ht="15">
      <c r="A477" s="14"/>
    </row>
    <row r="478" ht="15">
      <c r="A478" s="14"/>
    </row>
    <row r="479" ht="15">
      <c r="A479" s="14"/>
    </row>
    <row r="480" ht="15">
      <c r="A480" s="14"/>
    </row>
    <row r="481" ht="15">
      <c r="A481" s="14"/>
    </row>
    <row r="482" ht="15">
      <c r="A482" s="14"/>
    </row>
    <row r="483" ht="15">
      <c r="A483" s="14"/>
    </row>
    <row r="484" ht="15">
      <c r="A484" s="14"/>
    </row>
    <row r="485" ht="15">
      <c r="A485" s="14"/>
    </row>
    <row r="486" ht="15">
      <c r="A486" s="14"/>
    </row>
    <row r="487" ht="15">
      <c r="A487" s="14"/>
    </row>
    <row r="488" ht="15">
      <c r="A488" s="14"/>
    </row>
    <row r="489" ht="15">
      <c r="A489" s="14"/>
    </row>
    <row r="490" ht="15">
      <c r="A490" s="14"/>
    </row>
    <row r="491" ht="15">
      <c r="A491" s="14"/>
    </row>
    <row r="492" ht="15">
      <c r="A492" s="14"/>
    </row>
    <row r="493" ht="15">
      <c r="A493" s="14"/>
    </row>
    <row r="494" ht="15">
      <c r="A494" s="14"/>
    </row>
    <row r="495" ht="15">
      <c r="A495" s="14"/>
    </row>
    <row r="496" ht="15">
      <c r="A496" s="14"/>
    </row>
    <row r="497" ht="15">
      <c r="A497" s="14"/>
    </row>
    <row r="498" ht="15">
      <c r="A498" s="14"/>
    </row>
    <row r="499" ht="15">
      <c r="A499" s="14"/>
    </row>
    <row r="500" ht="15">
      <c r="A500" s="14"/>
    </row>
    <row r="501" ht="15">
      <c r="A501" s="14"/>
    </row>
    <row r="502" ht="15">
      <c r="A502" s="14"/>
    </row>
    <row r="503" ht="15">
      <c r="A503" s="14"/>
    </row>
    <row r="504" ht="15">
      <c r="A504" s="14"/>
    </row>
    <row r="505" ht="15">
      <c r="A505" s="14"/>
    </row>
    <row r="506" ht="15">
      <c r="A506" s="14"/>
    </row>
    <row r="507" ht="15">
      <c r="A507" s="14"/>
    </row>
    <row r="508" ht="15">
      <c r="A508" s="14"/>
    </row>
    <row r="509" ht="15">
      <c r="A509" s="14"/>
    </row>
    <row r="510" ht="15">
      <c r="A510" s="14"/>
    </row>
    <row r="511" ht="15">
      <c r="A511" s="14"/>
    </row>
    <row r="512" ht="15">
      <c r="A512" s="14"/>
    </row>
    <row r="513" ht="15">
      <c r="A513" s="14"/>
    </row>
    <row r="514" ht="15">
      <c r="A514" s="14"/>
    </row>
    <row r="515" ht="15">
      <c r="A515" s="14"/>
    </row>
    <row r="516" ht="15">
      <c r="A516" s="14"/>
    </row>
    <row r="517" ht="15">
      <c r="A517" s="14"/>
    </row>
    <row r="518" ht="15">
      <c r="A518" s="14"/>
    </row>
    <row r="519" ht="15">
      <c r="A519" s="14"/>
    </row>
    <row r="520" ht="15">
      <c r="A520" s="14"/>
    </row>
    <row r="521" ht="15">
      <c r="A521" s="14"/>
    </row>
    <row r="522" ht="15">
      <c r="A522" s="14"/>
    </row>
    <row r="523" ht="15">
      <c r="A523" s="14"/>
    </row>
    <row r="524" ht="15">
      <c r="A524" s="14"/>
    </row>
    <row r="525" ht="15">
      <c r="A525" s="14"/>
    </row>
    <row r="526" ht="15">
      <c r="A526" s="14"/>
    </row>
    <row r="527" ht="15">
      <c r="A527" s="14"/>
    </row>
    <row r="528" ht="15">
      <c r="A528" s="14"/>
    </row>
    <row r="529" ht="15">
      <c r="A529" s="14"/>
    </row>
    <row r="530" ht="15">
      <c r="A530" s="14"/>
    </row>
    <row r="531" ht="15">
      <c r="A531" s="14"/>
    </row>
    <row r="532" ht="15">
      <c r="A532" s="14"/>
    </row>
    <row r="533" ht="15">
      <c r="A533" s="14"/>
    </row>
    <row r="534" ht="15">
      <c r="A534" s="14"/>
    </row>
    <row r="535" ht="15">
      <c r="A535" s="14"/>
    </row>
    <row r="536" ht="15">
      <c r="A536" s="14"/>
    </row>
    <row r="537" ht="15">
      <c r="A537" s="14"/>
    </row>
    <row r="538" ht="15">
      <c r="A538" s="14"/>
    </row>
    <row r="539" ht="15">
      <c r="A539" s="14"/>
    </row>
    <row r="540" ht="15">
      <c r="A540" s="14"/>
    </row>
    <row r="541" ht="15">
      <c r="A541" s="14"/>
    </row>
    <row r="542" ht="15">
      <c r="A542" s="14"/>
    </row>
    <row r="543" ht="15">
      <c r="A543" s="14"/>
    </row>
    <row r="544" ht="15">
      <c r="A544" s="14"/>
    </row>
    <row r="545" ht="15">
      <c r="A545" s="14"/>
    </row>
    <row r="546" ht="15">
      <c r="A546" s="14"/>
    </row>
    <row r="547" ht="15">
      <c r="A547" s="14"/>
    </row>
    <row r="548" ht="15">
      <c r="A548" s="14"/>
    </row>
    <row r="549" ht="15">
      <c r="A549" s="14"/>
    </row>
    <row r="550" ht="15">
      <c r="A550" s="14"/>
    </row>
    <row r="551" ht="15">
      <c r="A551" s="14"/>
    </row>
    <row r="552" ht="15">
      <c r="A552" s="14"/>
    </row>
    <row r="553" ht="15">
      <c r="A553" s="14"/>
    </row>
    <row r="554" ht="15">
      <c r="A554" s="14"/>
    </row>
    <row r="555" ht="15">
      <c r="A555" s="14"/>
    </row>
    <row r="556" ht="15">
      <c r="A556" s="14"/>
    </row>
    <row r="557" ht="15">
      <c r="A557" s="14"/>
    </row>
    <row r="558" ht="15">
      <c r="A558" s="14"/>
    </row>
    <row r="559" ht="15">
      <c r="A559" s="14"/>
    </row>
    <row r="560" ht="15">
      <c r="A560" s="14"/>
    </row>
    <row r="561" ht="15">
      <c r="A561" s="14"/>
    </row>
    <row r="562" ht="15">
      <c r="A562" s="14"/>
    </row>
    <row r="563" ht="15">
      <c r="A563" s="14"/>
    </row>
    <row r="564" ht="15">
      <c r="A564" s="14"/>
    </row>
    <row r="565" ht="15">
      <c r="A565" s="14"/>
    </row>
    <row r="566" ht="15">
      <c r="A566" s="14"/>
    </row>
    <row r="567" ht="15">
      <c r="A567" s="14"/>
    </row>
    <row r="568" ht="15">
      <c r="A568" s="14"/>
    </row>
    <row r="569" ht="15">
      <c r="A569" s="14"/>
    </row>
    <row r="570" ht="15">
      <c r="A570" s="14"/>
    </row>
    <row r="571" ht="15">
      <c r="A571" s="14"/>
    </row>
    <row r="572" ht="15">
      <c r="A572" s="14"/>
    </row>
    <row r="573" ht="15">
      <c r="A573" s="14"/>
    </row>
    <row r="574" ht="15">
      <c r="A574" s="14"/>
    </row>
    <row r="575" ht="15">
      <c r="A575" s="14"/>
    </row>
    <row r="576" ht="15">
      <c r="A576" s="14"/>
    </row>
    <row r="577" ht="15">
      <c r="A577" s="14"/>
    </row>
    <row r="578" ht="15">
      <c r="A578" s="14"/>
    </row>
    <row r="579" ht="15">
      <c r="A579" s="14"/>
    </row>
    <row r="580" ht="15">
      <c r="A580" s="14"/>
    </row>
    <row r="581" ht="15">
      <c r="A581" s="14"/>
    </row>
    <row r="582" ht="15">
      <c r="A582" s="14"/>
    </row>
    <row r="583" ht="15">
      <c r="A583" s="14"/>
    </row>
    <row r="584" ht="15">
      <c r="A584" s="14"/>
    </row>
    <row r="585" ht="15">
      <c r="A585" s="14"/>
    </row>
    <row r="586" ht="15">
      <c r="A586" s="14"/>
    </row>
    <row r="587" ht="15">
      <c r="A587" s="14"/>
    </row>
    <row r="588" ht="15">
      <c r="A588" s="14"/>
    </row>
    <row r="589" ht="15">
      <c r="A589" s="14"/>
    </row>
    <row r="590" ht="15">
      <c r="A590" s="14"/>
    </row>
    <row r="591" ht="15">
      <c r="A591" s="14"/>
    </row>
    <row r="592" ht="15">
      <c r="A592" s="14"/>
    </row>
    <row r="593" ht="15">
      <c r="A593" s="14"/>
    </row>
    <row r="594" ht="15">
      <c r="A594" s="14"/>
    </row>
    <row r="595" ht="15">
      <c r="A595" s="14"/>
    </row>
    <row r="596" ht="15">
      <c r="A596" s="14"/>
    </row>
    <row r="597" ht="15">
      <c r="A597" s="14"/>
    </row>
    <row r="598" ht="15">
      <c r="A598" s="14"/>
    </row>
    <row r="599" ht="15">
      <c r="A599" s="14"/>
    </row>
    <row r="600" ht="15">
      <c r="A600" s="14"/>
    </row>
    <row r="601" ht="15">
      <c r="A601" s="14"/>
    </row>
    <row r="602" ht="15">
      <c r="A602" s="14"/>
    </row>
    <row r="603" ht="15">
      <c r="A603" s="14"/>
    </row>
    <row r="604" ht="15">
      <c r="A604" s="14"/>
    </row>
    <row r="605" ht="15">
      <c r="A605" s="14"/>
    </row>
    <row r="606" ht="15">
      <c r="A606" s="14"/>
    </row>
    <row r="607" ht="15">
      <c r="A607" s="14"/>
    </row>
    <row r="608" ht="15">
      <c r="A608" s="14"/>
    </row>
    <row r="609" ht="15">
      <c r="A609" s="14"/>
    </row>
    <row r="610" ht="15">
      <c r="A610" s="14"/>
    </row>
    <row r="611" ht="15">
      <c r="A611" s="14"/>
    </row>
    <row r="612" ht="15">
      <c r="A612" s="14"/>
    </row>
    <row r="613" ht="15">
      <c r="A613" s="14"/>
    </row>
    <row r="614" ht="15">
      <c r="A614" s="14"/>
    </row>
    <row r="615" ht="15">
      <c r="A615" s="14"/>
    </row>
    <row r="616" ht="15">
      <c r="A616" s="14"/>
    </row>
    <row r="617" ht="15">
      <c r="A617" s="14"/>
    </row>
    <row r="618" ht="15">
      <c r="A618" s="14"/>
    </row>
    <row r="619" ht="15">
      <c r="A619" s="14"/>
    </row>
    <row r="620" ht="15">
      <c r="A620" s="14"/>
    </row>
    <row r="621" ht="15">
      <c r="A621" s="14"/>
    </row>
    <row r="622" ht="15">
      <c r="A622" s="14"/>
    </row>
    <row r="623" ht="15">
      <c r="A623" s="14"/>
    </row>
    <row r="624" ht="15">
      <c r="A624" s="14"/>
    </row>
    <row r="625" ht="15">
      <c r="A625" s="14"/>
    </row>
    <row r="626" ht="15">
      <c r="A626" s="14"/>
    </row>
    <row r="627" ht="15">
      <c r="A627" s="14"/>
    </row>
    <row r="628" ht="15">
      <c r="A628" s="14"/>
    </row>
    <row r="629" ht="15">
      <c r="A629" s="14"/>
    </row>
    <row r="630" ht="15">
      <c r="A630" s="14"/>
    </row>
    <row r="631" ht="15">
      <c r="A631" s="14"/>
    </row>
    <row r="632" ht="15">
      <c r="A632" s="14"/>
    </row>
    <row r="633" ht="15">
      <c r="A633" s="14"/>
    </row>
    <row r="634" ht="15">
      <c r="A634" s="14"/>
    </row>
    <row r="635" ht="15">
      <c r="A635" s="14"/>
    </row>
    <row r="636" ht="15">
      <c r="A636" s="14"/>
    </row>
    <row r="637" ht="15">
      <c r="A637" s="14"/>
    </row>
    <row r="638" ht="15">
      <c r="A638" s="14"/>
    </row>
    <row r="639" ht="15">
      <c r="A639" s="14"/>
    </row>
    <row r="640" ht="15">
      <c r="A640" s="14"/>
    </row>
    <row r="641" ht="15">
      <c r="A641" s="14"/>
    </row>
    <row r="642" ht="15">
      <c r="A642" s="14"/>
    </row>
    <row r="643" ht="15">
      <c r="A643" s="14"/>
    </row>
    <row r="644" ht="15">
      <c r="A644" s="14"/>
    </row>
    <row r="645" ht="15">
      <c r="A645" s="14"/>
    </row>
    <row r="646" ht="15">
      <c r="A646" s="14"/>
    </row>
    <row r="647" ht="15">
      <c r="A647" s="14"/>
    </row>
    <row r="648" ht="15">
      <c r="A648" s="14"/>
    </row>
    <row r="649" ht="15">
      <c r="A649" s="14"/>
    </row>
    <row r="650" ht="15">
      <c r="A650" s="14"/>
    </row>
    <row r="651" ht="15">
      <c r="A651" s="14"/>
    </row>
    <row r="652" ht="15">
      <c r="A652" s="14"/>
    </row>
    <row r="653" ht="15">
      <c r="A653" s="14"/>
    </row>
    <row r="654" ht="15">
      <c r="A654" s="14"/>
    </row>
    <row r="655" ht="15">
      <c r="A655" s="14"/>
    </row>
    <row r="656" ht="15">
      <c r="A656" s="14"/>
    </row>
    <row r="657" ht="15">
      <c r="A657" s="14"/>
    </row>
    <row r="658" ht="15">
      <c r="A658" s="14"/>
    </row>
    <row r="659" ht="15">
      <c r="A659" s="14"/>
    </row>
    <row r="660" ht="15">
      <c r="A660" s="14"/>
    </row>
    <row r="661" ht="15">
      <c r="A661" s="14"/>
    </row>
    <row r="662" ht="15">
      <c r="A662" s="14"/>
    </row>
    <row r="663" ht="15">
      <c r="A663" s="14"/>
    </row>
    <row r="664" ht="15">
      <c r="A664" s="14"/>
    </row>
    <row r="665" ht="15">
      <c r="A665" s="14"/>
    </row>
    <row r="666" ht="15">
      <c r="A666" s="14"/>
    </row>
    <row r="667" ht="15">
      <c r="A667" s="14"/>
    </row>
    <row r="668" ht="15">
      <c r="A668" s="14"/>
    </row>
    <row r="669" ht="15">
      <c r="A669" s="14"/>
    </row>
    <row r="670" ht="15">
      <c r="A670" s="14"/>
    </row>
    <row r="671" ht="15">
      <c r="A671" s="14"/>
    </row>
    <row r="672" ht="15">
      <c r="A672" s="14"/>
    </row>
    <row r="673" ht="15">
      <c r="A673" s="14"/>
    </row>
    <row r="674" ht="15">
      <c r="A674" s="14"/>
    </row>
    <row r="675" ht="15">
      <c r="A675" s="14"/>
    </row>
    <row r="676" ht="15">
      <c r="A676" s="14"/>
    </row>
    <row r="677" ht="15">
      <c r="A677" s="14"/>
    </row>
    <row r="678" ht="15">
      <c r="A678" s="14"/>
    </row>
    <row r="679" ht="15">
      <c r="A679" s="14"/>
    </row>
    <row r="680" ht="15">
      <c r="A680" s="14"/>
    </row>
    <row r="681" ht="15">
      <c r="A681" s="14"/>
    </row>
    <row r="682" ht="15">
      <c r="A682" s="14"/>
    </row>
    <row r="683" ht="15">
      <c r="A683" s="14"/>
    </row>
    <row r="684" ht="15">
      <c r="A684" s="14"/>
    </row>
    <row r="685" ht="15">
      <c r="A685" s="14"/>
    </row>
    <row r="686" ht="15">
      <c r="A686" s="14"/>
    </row>
    <row r="687" ht="15">
      <c r="A687" s="14"/>
    </row>
    <row r="688" ht="15">
      <c r="A688" s="14"/>
    </row>
    <row r="689" ht="15">
      <c r="A689" s="14"/>
    </row>
    <row r="690" ht="15">
      <c r="A690" s="14"/>
    </row>
    <row r="691" ht="15">
      <c r="A691" s="14"/>
    </row>
    <row r="692" ht="15">
      <c r="A692" s="14"/>
    </row>
    <row r="693" ht="15">
      <c r="A693" s="14"/>
    </row>
    <row r="694" ht="15">
      <c r="A694" s="14"/>
    </row>
    <row r="695" ht="15">
      <c r="A695" s="14"/>
    </row>
    <row r="696" ht="15">
      <c r="A696" s="14"/>
    </row>
    <row r="697" ht="15">
      <c r="A697" s="14"/>
    </row>
    <row r="698" ht="15">
      <c r="A698" s="14"/>
    </row>
    <row r="699" ht="15">
      <c r="A699" s="14"/>
    </row>
    <row r="700" ht="15">
      <c r="A700" s="14"/>
    </row>
    <row r="701" ht="15">
      <c r="A701" s="14"/>
    </row>
    <row r="702" ht="15">
      <c r="A702" s="14"/>
    </row>
    <row r="703" ht="15">
      <c r="A703" s="14"/>
    </row>
    <row r="704" ht="15">
      <c r="A704" s="14"/>
    </row>
    <row r="705" ht="15">
      <c r="A705" s="14"/>
    </row>
    <row r="706" ht="15">
      <c r="A706" s="14"/>
    </row>
    <row r="707" ht="15">
      <c r="A707" s="14"/>
    </row>
    <row r="708" ht="15">
      <c r="A708" s="14"/>
    </row>
    <row r="709" ht="15">
      <c r="A709" s="14"/>
    </row>
    <row r="710" ht="15">
      <c r="A710" s="14"/>
    </row>
    <row r="711" ht="15">
      <c r="A711" s="14"/>
    </row>
    <row r="712" ht="15">
      <c r="A712" s="14"/>
    </row>
    <row r="713" ht="15">
      <c r="A713" s="14"/>
    </row>
    <row r="714" ht="15">
      <c r="A714" s="14"/>
    </row>
    <row r="715" ht="15">
      <c r="A715" s="14"/>
    </row>
    <row r="716" ht="15">
      <c r="A716" s="14"/>
    </row>
    <row r="717" ht="15">
      <c r="A717" s="14"/>
    </row>
    <row r="718" ht="15">
      <c r="A718" s="14"/>
    </row>
    <row r="719" ht="15">
      <c r="A719" s="14"/>
    </row>
    <row r="720" ht="15">
      <c r="A720" s="14"/>
    </row>
    <row r="721" ht="15">
      <c r="A721" s="14"/>
    </row>
    <row r="722" ht="15">
      <c r="A722" s="14"/>
    </row>
    <row r="723" ht="15">
      <c r="A723" s="14"/>
    </row>
    <row r="724" ht="15">
      <c r="A724" s="14"/>
    </row>
    <row r="725" ht="15">
      <c r="A725" s="14"/>
    </row>
    <row r="726" ht="15">
      <c r="A726" s="14"/>
    </row>
    <row r="727" ht="15">
      <c r="A727" s="14"/>
    </row>
    <row r="728" ht="15">
      <c r="A728" s="14"/>
    </row>
    <row r="729" ht="15">
      <c r="A729" s="14"/>
    </row>
    <row r="730" ht="15">
      <c r="A730" s="14"/>
    </row>
    <row r="731" ht="15">
      <c r="A731" s="14"/>
    </row>
    <row r="732" ht="15">
      <c r="A732" s="14"/>
    </row>
    <row r="733" ht="15">
      <c r="A733" s="14"/>
    </row>
    <row r="734" ht="15">
      <c r="A734" s="14"/>
    </row>
    <row r="735" ht="15">
      <c r="A735" s="14"/>
    </row>
    <row r="736" ht="15">
      <c r="A736" s="14"/>
    </row>
    <row r="737" ht="15">
      <c r="A737" s="14"/>
    </row>
    <row r="738" ht="15">
      <c r="A738" s="14"/>
    </row>
    <row r="739" ht="15">
      <c r="A739" s="14"/>
    </row>
    <row r="740" ht="15">
      <c r="A740" s="14"/>
    </row>
    <row r="741" ht="15">
      <c r="A741" s="14"/>
    </row>
    <row r="742" ht="15">
      <c r="A742" s="14"/>
    </row>
    <row r="743" ht="15">
      <c r="A743" s="14"/>
    </row>
    <row r="744" ht="15">
      <c r="A744" s="14"/>
    </row>
    <row r="745" ht="15">
      <c r="A745" s="14"/>
    </row>
    <row r="746" ht="15">
      <c r="A746" s="14"/>
    </row>
    <row r="747" ht="15">
      <c r="A747" s="14"/>
    </row>
    <row r="748" ht="15">
      <c r="A748" s="14"/>
    </row>
    <row r="749" ht="15">
      <c r="A749" s="14"/>
    </row>
    <row r="750" ht="15">
      <c r="A750" s="14"/>
    </row>
    <row r="751" ht="15">
      <c r="A751" s="14"/>
    </row>
    <row r="752" ht="15">
      <c r="A752" s="14"/>
    </row>
    <row r="753" ht="15">
      <c r="A753" s="14"/>
    </row>
    <row r="754" ht="15">
      <c r="A754" s="14"/>
    </row>
    <row r="755" ht="15">
      <c r="A755" s="14"/>
    </row>
    <row r="756" ht="15">
      <c r="A756" s="14"/>
    </row>
    <row r="757" ht="15">
      <c r="A757" s="14"/>
    </row>
    <row r="758" ht="15">
      <c r="A758" s="14"/>
    </row>
    <row r="759" ht="15">
      <c r="A759" s="14"/>
    </row>
    <row r="760" ht="15">
      <c r="A760" s="14"/>
    </row>
    <row r="761" ht="15">
      <c r="A761" s="14"/>
    </row>
    <row r="762" ht="15">
      <c r="A762" s="14"/>
    </row>
    <row r="763" ht="15">
      <c r="A763" s="14"/>
    </row>
    <row r="764" ht="15">
      <c r="A764" s="14"/>
    </row>
    <row r="765" ht="15">
      <c r="A765" s="14"/>
    </row>
    <row r="766" ht="15">
      <c r="A766" s="14"/>
    </row>
    <row r="767" ht="15">
      <c r="A767" s="14"/>
    </row>
    <row r="768" ht="15">
      <c r="A768" s="14"/>
    </row>
    <row r="769" ht="15">
      <c r="A769" s="14"/>
    </row>
    <row r="770" ht="15">
      <c r="A770" s="14"/>
    </row>
    <row r="771" ht="15">
      <c r="A771" s="14"/>
    </row>
    <row r="772" ht="15">
      <c r="A772" s="14"/>
    </row>
    <row r="773" ht="15">
      <c r="A773" s="14"/>
    </row>
    <row r="774" ht="15">
      <c r="A774" s="14"/>
    </row>
    <row r="775" ht="15">
      <c r="A775" s="14"/>
    </row>
    <row r="776" ht="15">
      <c r="A776" s="14"/>
    </row>
    <row r="777" ht="15">
      <c r="A777" s="14"/>
    </row>
    <row r="778" ht="15">
      <c r="A778" s="14"/>
    </row>
    <row r="779" ht="15">
      <c r="A779" s="14"/>
    </row>
    <row r="780" ht="15">
      <c r="A780" s="14"/>
    </row>
    <row r="781" ht="15">
      <c r="A781" s="14"/>
    </row>
    <row r="782" ht="15">
      <c r="A782" s="14"/>
    </row>
    <row r="783" ht="15">
      <c r="A783" s="14"/>
    </row>
    <row r="784" ht="15">
      <c r="A784" s="14"/>
    </row>
    <row r="785" ht="15">
      <c r="A785" s="14"/>
    </row>
    <row r="786" ht="15">
      <c r="A786" s="14"/>
    </row>
    <row r="787" ht="15">
      <c r="A787" s="14"/>
    </row>
    <row r="788" ht="15">
      <c r="A788" s="14"/>
    </row>
    <row r="789" ht="15">
      <c r="A789" s="14"/>
    </row>
    <row r="790" ht="15">
      <c r="A790" s="14"/>
    </row>
    <row r="791" ht="15">
      <c r="A791" s="14"/>
    </row>
    <row r="792" ht="15">
      <c r="A792" s="14"/>
    </row>
    <row r="793" ht="15">
      <c r="A793" s="14"/>
    </row>
    <row r="794" ht="15">
      <c r="A794" s="14"/>
    </row>
    <row r="795" ht="15">
      <c r="A795" s="14"/>
    </row>
    <row r="796" ht="15">
      <c r="A796" s="14"/>
    </row>
    <row r="797" ht="15">
      <c r="A797" s="14"/>
    </row>
    <row r="798" ht="15">
      <c r="A798" s="14"/>
    </row>
    <row r="799" ht="15">
      <c r="A799" s="14"/>
    </row>
    <row r="800" ht="15">
      <c r="A800" s="14"/>
    </row>
    <row r="801" ht="15">
      <c r="A801" s="14"/>
    </row>
    <row r="802" ht="15">
      <c r="A802" s="14"/>
    </row>
    <row r="803" ht="15">
      <c r="A803" s="14"/>
    </row>
    <row r="804" ht="15">
      <c r="A804" s="14"/>
    </row>
    <row r="805" ht="15">
      <c r="A805" s="14"/>
    </row>
    <row r="806" ht="15">
      <c r="A806" s="14"/>
    </row>
    <row r="807" ht="15">
      <c r="A807" s="14"/>
    </row>
    <row r="808" ht="15">
      <c r="A808" s="14"/>
    </row>
    <row r="809" ht="15">
      <c r="A809" s="14"/>
    </row>
    <row r="810" ht="15">
      <c r="A810" s="14"/>
    </row>
    <row r="811" ht="15">
      <c r="A811" s="14"/>
    </row>
    <row r="812" ht="15">
      <c r="A812" s="14"/>
    </row>
    <row r="813" ht="15">
      <c r="A813" s="14"/>
    </row>
    <row r="814" ht="15">
      <c r="A814" s="14"/>
    </row>
    <row r="815" ht="15">
      <c r="A815" s="14"/>
    </row>
    <row r="816" ht="15">
      <c r="A816" s="14"/>
    </row>
    <row r="817" ht="15">
      <c r="A817" s="14"/>
    </row>
    <row r="818" ht="15">
      <c r="A818" s="14"/>
    </row>
    <row r="819" ht="15">
      <c r="A819" s="14"/>
    </row>
    <row r="820" ht="15">
      <c r="A820" s="14"/>
    </row>
    <row r="821" ht="15">
      <c r="A821" s="14"/>
    </row>
    <row r="822" ht="15">
      <c r="A822" s="14"/>
    </row>
    <row r="823" ht="15">
      <c r="A823" s="14"/>
    </row>
    <row r="824" ht="15">
      <c r="A824" s="14"/>
    </row>
    <row r="825" ht="15">
      <c r="A825" s="14"/>
    </row>
    <row r="826" ht="15">
      <c r="A826" s="14"/>
    </row>
    <row r="827" ht="15">
      <c r="A827" s="14"/>
    </row>
    <row r="828" ht="15">
      <c r="A828" s="14"/>
    </row>
    <row r="829" ht="15">
      <c r="A829" s="14"/>
    </row>
    <row r="830" ht="15">
      <c r="A830" s="14"/>
    </row>
    <row r="831" ht="15">
      <c r="A831" s="14"/>
    </row>
    <row r="832" ht="15">
      <c r="A832" s="14"/>
    </row>
    <row r="833" ht="15">
      <c r="A833" s="14"/>
    </row>
    <row r="834" ht="15">
      <c r="A834" s="14"/>
    </row>
    <row r="835" ht="15">
      <c r="A835" s="14"/>
    </row>
    <row r="836" ht="15">
      <c r="A836" s="14"/>
    </row>
    <row r="837" ht="15">
      <c r="A837" s="14"/>
    </row>
    <row r="838" ht="15">
      <c r="A838" s="14"/>
    </row>
    <row r="839" ht="15">
      <c r="A839" s="14"/>
    </row>
    <row r="840" ht="15">
      <c r="A840" s="14"/>
    </row>
    <row r="841" ht="15">
      <c r="A841" s="14"/>
    </row>
    <row r="842" ht="15">
      <c r="A842" s="14"/>
    </row>
    <row r="843" ht="15">
      <c r="A843" s="14"/>
    </row>
    <row r="844" ht="15">
      <c r="A844" s="14"/>
    </row>
    <row r="845" ht="15">
      <c r="A845" s="14"/>
    </row>
    <row r="846" ht="15">
      <c r="A846" s="14"/>
    </row>
    <row r="847" ht="15">
      <c r="A847" s="14"/>
    </row>
    <row r="848" ht="15">
      <c r="A848" s="14"/>
    </row>
    <row r="849" ht="15">
      <c r="A849" s="14"/>
    </row>
    <row r="850" ht="15">
      <c r="A850" s="14"/>
    </row>
    <row r="851" ht="15">
      <c r="A851" s="14"/>
    </row>
    <row r="852" ht="15">
      <c r="A852" s="14"/>
    </row>
    <row r="853" ht="15">
      <c r="A853" s="14"/>
    </row>
    <row r="854" ht="15">
      <c r="A854" s="14"/>
    </row>
    <row r="855" ht="15">
      <c r="A855" s="14"/>
    </row>
    <row r="856" ht="15">
      <c r="A856" s="14"/>
    </row>
    <row r="857" ht="15">
      <c r="A857" s="14"/>
    </row>
    <row r="858" ht="15">
      <c r="A858" s="14"/>
    </row>
    <row r="859" ht="15">
      <c r="A859" s="14"/>
    </row>
    <row r="860" ht="15">
      <c r="A860" s="14"/>
    </row>
    <row r="861" ht="15">
      <c r="A861" s="14"/>
    </row>
    <row r="862" ht="15">
      <c r="A862" s="14"/>
    </row>
    <row r="863" ht="15">
      <c r="A863" s="14"/>
    </row>
    <row r="864" ht="15">
      <c r="A864" s="14"/>
    </row>
    <row r="865" ht="15">
      <c r="A865" s="14"/>
    </row>
    <row r="866" ht="15">
      <c r="A866" s="14"/>
    </row>
    <row r="867" ht="15">
      <c r="A867" s="14"/>
    </row>
    <row r="868" ht="15">
      <c r="A868" s="14"/>
    </row>
    <row r="869" ht="15">
      <c r="A869" s="14"/>
    </row>
    <row r="870" ht="15">
      <c r="A870" s="14"/>
    </row>
    <row r="871" ht="15">
      <c r="A871" s="14"/>
    </row>
    <row r="872" ht="15">
      <c r="A872" s="14"/>
    </row>
    <row r="873" ht="15">
      <c r="A873" s="14"/>
    </row>
    <row r="874" ht="15">
      <c r="A874" s="14"/>
    </row>
    <row r="875" ht="15">
      <c r="A875" s="14"/>
    </row>
    <row r="876" ht="15">
      <c r="A876" s="14"/>
    </row>
    <row r="877" ht="15">
      <c r="A877" s="14"/>
    </row>
    <row r="878" ht="15">
      <c r="A878" s="14"/>
    </row>
    <row r="879" ht="15">
      <c r="A879" s="14"/>
    </row>
    <row r="880" ht="15">
      <c r="A880" s="14"/>
    </row>
    <row r="881" ht="15">
      <c r="A881" s="14"/>
    </row>
    <row r="882" ht="15">
      <c r="A882" s="14"/>
    </row>
    <row r="883" ht="15">
      <c r="A883" s="14"/>
    </row>
    <row r="884" ht="15">
      <c r="A884" s="14"/>
    </row>
    <row r="885" ht="15">
      <c r="A885" s="14"/>
    </row>
    <row r="886" ht="15">
      <c r="A886" s="14"/>
    </row>
    <row r="887" ht="15">
      <c r="A887" s="14"/>
    </row>
    <row r="888" ht="15">
      <c r="A888" s="14"/>
    </row>
    <row r="889" ht="15">
      <c r="A889" s="14"/>
    </row>
    <row r="890" ht="15">
      <c r="A890" s="14"/>
    </row>
    <row r="891" ht="15">
      <c r="A891" s="14"/>
    </row>
    <row r="892" ht="15">
      <c r="A892" s="14"/>
    </row>
    <row r="893" ht="15">
      <c r="A893" s="14"/>
    </row>
    <row r="894" ht="15">
      <c r="A894" s="14"/>
    </row>
    <row r="895" ht="15">
      <c r="A895" s="14"/>
    </row>
    <row r="896" ht="15">
      <c r="A896" s="14"/>
    </row>
    <row r="897" ht="15">
      <c r="A897" s="14"/>
    </row>
    <row r="898" ht="15">
      <c r="A898" s="14"/>
    </row>
    <row r="899" ht="15">
      <c r="A899" s="14"/>
    </row>
    <row r="900" ht="15">
      <c r="A900" s="14"/>
    </row>
    <row r="901" ht="15">
      <c r="A901" s="14"/>
    </row>
    <row r="902" ht="15">
      <c r="A902" s="14"/>
    </row>
    <row r="903" ht="15">
      <c r="A903" s="14"/>
    </row>
    <row r="904" ht="15">
      <c r="A904" s="14"/>
    </row>
    <row r="905" ht="15">
      <c r="A905" s="14"/>
    </row>
    <row r="906" ht="15">
      <c r="A906" s="14"/>
    </row>
    <row r="907" ht="15">
      <c r="A907" s="14"/>
    </row>
    <row r="908" ht="15">
      <c r="A908" s="14"/>
    </row>
    <row r="909" ht="15">
      <c r="A909" s="14"/>
    </row>
    <row r="910" ht="15">
      <c r="A910" s="14"/>
    </row>
    <row r="911" ht="15">
      <c r="A911" s="14"/>
    </row>
    <row r="912" ht="15">
      <c r="A912" s="14"/>
    </row>
    <row r="913" ht="15">
      <c r="A913" s="14"/>
    </row>
    <row r="914" ht="15">
      <c r="A914" s="14"/>
    </row>
    <row r="915" ht="15">
      <c r="A915" s="14"/>
    </row>
    <row r="916" ht="15">
      <c r="A916" s="14"/>
    </row>
    <row r="917" ht="15">
      <c r="A917" s="14"/>
    </row>
    <row r="918" ht="15">
      <c r="A918" s="14"/>
    </row>
    <row r="919" ht="15">
      <c r="A919" s="14"/>
    </row>
    <row r="920" ht="15">
      <c r="A920" s="14"/>
    </row>
    <row r="921" ht="15">
      <c r="A921" s="14"/>
    </row>
    <row r="922" ht="15">
      <c r="A922" s="14"/>
    </row>
    <row r="923" ht="15">
      <c r="A923" s="14"/>
    </row>
    <row r="924" ht="15">
      <c r="A924" s="14"/>
    </row>
    <row r="925" ht="15">
      <c r="A925" s="14"/>
    </row>
    <row r="926" ht="15">
      <c r="A926" s="14"/>
    </row>
    <row r="927" ht="15">
      <c r="A927" s="14"/>
    </row>
    <row r="928" ht="15">
      <c r="A928" s="14"/>
    </row>
    <row r="929" ht="15">
      <c r="A929" s="14"/>
    </row>
    <row r="930" ht="15">
      <c r="A930" s="14"/>
    </row>
    <row r="931" ht="15">
      <c r="A931" s="14"/>
    </row>
    <row r="932" ht="15">
      <c r="A932" s="14"/>
    </row>
    <row r="933" ht="15">
      <c r="A933" s="14"/>
    </row>
    <row r="934" ht="15">
      <c r="A934" s="14"/>
    </row>
    <row r="935" ht="15">
      <c r="A935" s="14"/>
    </row>
    <row r="936" ht="15">
      <c r="A936" s="14"/>
    </row>
    <row r="937" ht="15">
      <c r="A937" s="14"/>
    </row>
    <row r="938" ht="15">
      <c r="A938" s="14"/>
    </row>
    <row r="939" ht="15">
      <c r="A939" s="14"/>
    </row>
    <row r="940" ht="15">
      <c r="A940" s="14"/>
    </row>
    <row r="941" ht="15">
      <c r="A941" s="14"/>
    </row>
    <row r="942" ht="15">
      <c r="A942" s="14"/>
    </row>
    <row r="943" ht="15">
      <c r="A943" s="14"/>
    </row>
    <row r="944" ht="15">
      <c r="A944" s="14"/>
    </row>
    <row r="945" ht="15">
      <c r="A945" s="14"/>
    </row>
    <row r="946" ht="15">
      <c r="A946" s="14"/>
    </row>
    <row r="947" ht="15">
      <c r="A947" s="14"/>
    </row>
    <row r="948" ht="15">
      <c r="A948" s="14"/>
    </row>
    <row r="949" ht="15">
      <c r="A949" s="14"/>
    </row>
    <row r="950" ht="15">
      <c r="A950" s="14"/>
    </row>
    <row r="951" ht="15">
      <c r="A951" s="14"/>
    </row>
    <row r="952" ht="15">
      <c r="A952" s="14"/>
    </row>
    <row r="953" ht="15">
      <c r="A953" s="14"/>
    </row>
    <row r="954" ht="15">
      <c r="A954" s="14"/>
    </row>
    <row r="955" ht="15">
      <c r="A955" s="14"/>
    </row>
    <row r="956" ht="15">
      <c r="A956" s="14"/>
    </row>
    <row r="957" ht="15">
      <c r="A957" s="14"/>
    </row>
    <row r="958" ht="15">
      <c r="A958" s="14"/>
    </row>
    <row r="959" ht="15">
      <c r="A959" s="14"/>
    </row>
    <row r="960" ht="15">
      <c r="A960" s="14"/>
    </row>
    <row r="961" ht="15">
      <c r="A961" s="14"/>
    </row>
    <row r="962" ht="15">
      <c r="A962" s="14"/>
    </row>
    <row r="963" ht="15">
      <c r="A963" s="14"/>
    </row>
    <row r="964" ht="15">
      <c r="A964" s="14"/>
    </row>
    <row r="965" ht="15">
      <c r="A965" s="14"/>
    </row>
    <row r="966" ht="15">
      <c r="A966" s="14"/>
    </row>
    <row r="967" ht="15">
      <c r="A967" s="14"/>
    </row>
    <row r="968" ht="15">
      <c r="A968" s="14"/>
    </row>
    <row r="969" ht="15">
      <c r="A969" s="14"/>
    </row>
    <row r="970" ht="15">
      <c r="A970" s="14"/>
    </row>
    <row r="971" ht="15">
      <c r="A971" s="14"/>
    </row>
    <row r="972" ht="15">
      <c r="A972" s="14"/>
    </row>
    <row r="973" ht="15">
      <c r="A973" s="14"/>
    </row>
    <row r="974" ht="15">
      <c r="A974" s="14"/>
    </row>
    <row r="975" ht="15">
      <c r="A975" s="14"/>
    </row>
    <row r="976" ht="15">
      <c r="A976" s="14"/>
    </row>
    <row r="977" ht="15">
      <c r="A977" s="14"/>
    </row>
    <row r="978" ht="15">
      <c r="A978" s="14"/>
    </row>
    <row r="979" ht="15">
      <c r="A979" s="14"/>
    </row>
    <row r="980" ht="15">
      <c r="A980" s="14"/>
    </row>
    <row r="981" ht="15">
      <c r="A981" s="14"/>
    </row>
    <row r="982" ht="15">
      <c r="A982" s="14"/>
    </row>
    <row r="983" ht="15">
      <c r="A983" s="14"/>
    </row>
    <row r="984" ht="15">
      <c r="A984" s="14"/>
    </row>
    <row r="985" ht="15">
      <c r="A985" s="14"/>
    </row>
    <row r="986" ht="15">
      <c r="A986" s="14"/>
    </row>
    <row r="987" ht="15">
      <c r="A987" s="14"/>
    </row>
    <row r="988" ht="15">
      <c r="A988" s="14"/>
    </row>
    <row r="989" ht="15">
      <c r="A989" s="14"/>
    </row>
    <row r="990" ht="15">
      <c r="A990" s="14"/>
    </row>
    <row r="991" ht="15">
      <c r="A991" s="14"/>
    </row>
    <row r="992" ht="15">
      <c r="A992" s="14"/>
    </row>
    <row r="993" ht="15">
      <c r="A993" s="14"/>
    </row>
    <row r="994" ht="15">
      <c r="A994" s="14"/>
    </row>
    <row r="995" ht="15">
      <c r="A995" s="14"/>
    </row>
    <row r="996" ht="15">
      <c r="A996" s="14"/>
    </row>
    <row r="997" ht="15">
      <c r="A997" s="14"/>
    </row>
    <row r="998" ht="15">
      <c r="A998" s="14"/>
    </row>
    <row r="999" ht="15">
      <c r="A999" s="14"/>
    </row>
    <row r="1000" ht="15">
      <c r="A1000" s="14"/>
    </row>
    <row r="1001" ht="15">
      <c r="A1001" s="14"/>
    </row>
    <row r="1002" ht="15">
      <c r="A1002" s="14"/>
    </row>
    <row r="1003" ht="15">
      <c r="A1003" s="14"/>
    </row>
    <row r="1004" ht="15">
      <c r="A1004" s="14"/>
    </row>
    <row r="1005" ht="15">
      <c r="A1005" s="14"/>
    </row>
    <row r="1006" ht="15">
      <c r="A1006" s="14"/>
    </row>
    <row r="1007" ht="15">
      <c r="A1007" s="14"/>
    </row>
    <row r="1008" ht="15">
      <c r="A1008" s="14"/>
    </row>
    <row r="1009" ht="15">
      <c r="A1009" s="14"/>
    </row>
    <row r="1010" ht="15">
      <c r="A1010" s="14"/>
    </row>
    <row r="1011" ht="15">
      <c r="A1011" s="14"/>
    </row>
    <row r="1012" ht="15">
      <c r="A1012" s="14"/>
    </row>
    <row r="1013" ht="15">
      <c r="A1013" s="14"/>
    </row>
    <row r="1014" ht="15">
      <c r="A1014" s="14"/>
    </row>
    <row r="1015" ht="15">
      <c r="A1015" s="14"/>
    </row>
    <row r="1016" ht="15">
      <c r="A1016" s="14"/>
    </row>
    <row r="1017" ht="15">
      <c r="A1017" s="14"/>
    </row>
    <row r="1018" ht="15">
      <c r="A1018" s="14"/>
    </row>
    <row r="1019" ht="15">
      <c r="A1019" s="14"/>
    </row>
    <row r="1020" ht="15">
      <c r="A1020" s="14"/>
    </row>
    <row r="1021" ht="15">
      <c r="A1021" s="14"/>
    </row>
    <row r="1022" ht="15">
      <c r="A1022" s="14"/>
    </row>
    <row r="1023" ht="15">
      <c r="A1023" s="14"/>
    </row>
    <row r="1024" ht="15">
      <c r="A1024" s="14"/>
    </row>
    <row r="1025" ht="15">
      <c r="A1025" s="14"/>
    </row>
    <row r="1026" ht="15">
      <c r="A1026" s="14"/>
    </row>
    <row r="1027" ht="15">
      <c r="A1027" s="14"/>
    </row>
    <row r="1028" ht="15">
      <c r="A1028" s="14"/>
    </row>
    <row r="1029" ht="15">
      <c r="A1029" s="14"/>
    </row>
    <row r="1030" ht="15">
      <c r="A1030" s="14"/>
    </row>
    <row r="1031" ht="15">
      <c r="A1031" s="14"/>
    </row>
    <row r="1032" ht="15">
      <c r="A1032" s="14"/>
    </row>
    <row r="1033" ht="15">
      <c r="A1033" s="14"/>
    </row>
    <row r="1034" ht="15">
      <c r="A1034" s="14"/>
    </row>
    <row r="1035" ht="15">
      <c r="A1035" s="14"/>
    </row>
    <row r="1036" ht="15">
      <c r="A1036" s="14"/>
    </row>
    <row r="1037" ht="15">
      <c r="A1037" s="14"/>
    </row>
    <row r="1038" ht="15">
      <c r="A1038" s="14"/>
    </row>
    <row r="1039" ht="15">
      <c r="A1039" s="14"/>
    </row>
    <row r="1040" ht="15">
      <c r="A1040" s="14"/>
    </row>
    <row r="1041" ht="15">
      <c r="A1041" s="14"/>
    </row>
    <row r="1042" ht="15">
      <c r="A1042" s="14"/>
    </row>
    <row r="1043" ht="15">
      <c r="A1043" s="14"/>
    </row>
    <row r="1044" ht="15">
      <c r="A1044" s="14"/>
    </row>
    <row r="1045" ht="15">
      <c r="A1045" s="14"/>
    </row>
    <row r="1046" ht="15">
      <c r="A1046" s="14"/>
    </row>
    <row r="1047" ht="15">
      <c r="A1047" s="14"/>
    </row>
    <row r="1048" ht="15">
      <c r="A1048" s="14"/>
    </row>
    <row r="1049" ht="15">
      <c r="A1049" s="14"/>
    </row>
    <row r="1050" ht="15">
      <c r="A1050" s="14"/>
    </row>
    <row r="1051" ht="15">
      <c r="A1051" s="14"/>
    </row>
    <row r="1052" ht="15">
      <c r="A1052" s="14"/>
    </row>
    <row r="1053" ht="15">
      <c r="A1053" s="14"/>
    </row>
    <row r="1054" ht="15">
      <c r="A1054" s="14"/>
    </row>
    <row r="1055" ht="15">
      <c r="A1055" s="14"/>
    </row>
    <row r="1056" ht="15">
      <c r="A1056" s="14"/>
    </row>
    <row r="1057" ht="15">
      <c r="A1057" s="14"/>
    </row>
    <row r="1058" ht="15">
      <c r="A1058" s="14"/>
    </row>
    <row r="1059" ht="15">
      <c r="A1059" s="14"/>
    </row>
    <row r="1060" ht="15">
      <c r="A1060" s="14"/>
    </row>
    <row r="1061" ht="15">
      <c r="A1061" s="14"/>
    </row>
    <row r="1062" ht="15">
      <c r="A1062" s="14"/>
    </row>
    <row r="1063" ht="15">
      <c r="A1063" s="14"/>
    </row>
    <row r="1064" ht="15">
      <c r="A1064" s="14"/>
    </row>
    <row r="1065" ht="15">
      <c r="A1065" s="14"/>
    </row>
    <row r="1066" ht="15">
      <c r="A1066" s="14"/>
    </row>
    <row r="1067" ht="15">
      <c r="A1067" s="14"/>
    </row>
    <row r="1068" ht="15">
      <c r="A1068" s="14"/>
    </row>
    <row r="1069" ht="15">
      <c r="A1069" s="14"/>
    </row>
    <row r="1070" ht="15">
      <c r="A1070" s="14"/>
    </row>
    <row r="1071" ht="15">
      <c r="A1071" s="14"/>
    </row>
    <row r="1072" ht="15">
      <c r="A1072" s="14"/>
    </row>
    <row r="1073" ht="15">
      <c r="A1073" s="14"/>
    </row>
    <row r="1074" ht="15">
      <c r="A1074" s="14"/>
    </row>
    <row r="1075" ht="15">
      <c r="A1075" s="14"/>
    </row>
    <row r="1076" ht="15">
      <c r="A1076" s="14"/>
    </row>
    <row r="1077" ht="15">
      <c r="A1077" s="14"/>
    </row>
    <row r="1078" ht="15">
      <c r="A1078" s="14"/>
    </row>
    <row r="1079" ht="15">
      <c r="A1079" s="14"/>
    </row>
    <row r="1080" ht="15">
      <c r="A1080" s="14"/>
    </row>
    <row r="1081" ht="15">
      <c r="A1081" s="14"/>
    </row>
    <row r="1082" ht="15">
      <c r="A1082" s="14"/>
    </row>
    <row r="1083" ht="15">
      <c r="A1083" s="14"/>
    </row>
    <row r="1084" ht="15">
      <c r="A1084" s="14"/>
    </row>
    <row r="1085" ht="15">
      <c r="A1085" s="14"/>
    </row>
    <row r="1086" ht="15">
      <c r="A1086" s="14"/>
    </row>
    <row r="1087" ht="15">
      <c r="A1087" s="14"/>
    </row>
    <row r="1088" ht="15">
      <c r="A1088" s="14"/>
    </row>
    <row r="1089" ht="15">
      <c r="A1089" s="14"/>
    </row>
    <row r="1090" ht="15">
      <c r="A1090" s="14"/>
    </row>
    <row r="1091" ht="15">
      <c r="A1091" s="14"/>
    </row>
    <row r="1092" ht="15">
      <c r="A1092" s="14"/>
    </row>
    <row r="1093" ht="15">
      <c r="A1093" s="14"/>
    </row>
    <row r="1094" ht="15">
      <c r="A1094" s="14"/>
    </row>
    <row r="1095" ht="15">
      <c r="A1095" s="14"/>
    </row>
    <row r="1096" ht="15">
      <c r="A1096" s="14"/>
    </row>
    <row r="1097" ht="15">
      <c r="A1097" s="14"/>
    </row>
    <row r="1098" ht="15">
      <c r="A1098" s="14"/>
    </row>
    <row r="1099" ht="15">
      <c r="A1099" s="14"/>
    </row>
    <row r="1100" ht="15">
      <c r="A1100" s="14"/>
    </row>
    <row r="1101" ht="15">
      <c r="A1101" s="14"/>
    </row>
    <row r="1102" ht="15">
      <c r="A1102" s="14"/>
    </row>
    <row r="1103" ht="15">
      <c r="A1103" s="14"/>
    </row>
    <row r="1104" ht="15">
      <c r="A1104" s="14"/>
    </row>
    <row r="1105" ht="15">
      <c r="A1105" s="14"/>
    </row>
    <row r="1106" ht="15">
      <c r="A1106" s="14"/>
    </row>
    <row r="1107" ht="15">
      <c r="A1107" s="14"/>
    </row>
    <row r="1108" ht="15">
      <c r="A1108" s="14"/>
    </row>
    <row r="1109" ht="15">
      <c r="A1109" s="14"/>
    </row>
    <row r="1110" ht="15">
      <c r="A1110" s="14"/>
    </row>
    <row r="1111" ht="15">
      <c r="A1111" s="14"/>
    </row>
    <row r="1112" ht="15">
      <c r="A1112" s="14"/>
    </row>
    <row r="1113" ht="15">
      <c r="A1113" s="14"/>
    </row>
    <row r="1114" ht="15">
      <c r="A1114" s="14"/>
    </row>
    <row r="1115" ht="15">
      <c r="A1115" s="14"/>
    </row>
    <row r="1116" ht="15">
      <c r="A1116" s="14"/>
    </row>
    <row r="1117" ht="15">
      <c r="A1117" s="14"/>
    </row>
    <row r="1118" ht="15">
      <c r="A1118" s="14"/>
    </row>
    <row r="1119" ht="15">
      <c r="A1119" s="14"/>
    </row>
    <row r="1120" ht="15">
      <c r="A1120" s="14"/>
    </row>
    <row r="1121" ht="15">
      <c r="A1121" s="14"/>
    </row>
    <row r="1122" ht="15">
      <c r="A1122" s="14"/>
    </row>
    <row r="1123" ht="15">
      <c r="A1123" s="14"/>
    </row>
    <row r="1124" ht="15">
      <c r="A1124" s="14"/>
    </row>
    <row r="1125" ht="15">
      <c r="A1125" s="14"/>
    </row>
    <row r="1126" ht="15">
      <c r="A1126" s="14"/>
    </row>
    <row r="1127" ht="15">
      <c r="A1127" s="14"/>
    </row>
    <row r="1128" ht="15">
      <c r="A1128" s="14"/>
    </row>
    <row r="1129" ht="15">
      <c r="A1129" s="14"/>
    </row>
    <row r="1130" ht="15">
      <c r="A1130" s="14"/>
    </row>
    <row r="1131" ht="15">
      <c r="A1131" s="14"/>
    </row>
    <row r="1132" ht="15">
      <c r="A1132" s="14"/>
    </row>
    <row r="1133" ht="15">
      <c r="A1133" s="14"/>
    </row>
    <row r="1134" ht="15">
      <c r="A1134" s="14"/>
    </row>
    <row r="1135" ht="15">
      <c r="A1135" s="14"/>
    </row>
    <row r="1136" ht="15">
      <c r="A1136" s="14"/>
    </row>
    <row r="1137" ht="15">
      <c r="A1137" s="14"/>
    </row>
    <row r="1138" ht="15">
      <c r="A1138" s="14"/>
    </row>
    <row r="1139" ht="15">
      <c r="A1139" s="14"/>
    </row>
    <row r="1140" ht="15">
      <c r="A1140" s="14"/>
    </row>
    <row r="1141" ht="15">
      <c r="A1141" s="14"/>
    </row>
    <row r="1142" ht="15">
      <c r="A1142" s="14"/>
    </row>
    <row r="1143" ht="15">
      <c r="A1143" s="14"/>
    </row>
    <row r="1144" ht="15">
      <c r="A1144" s="14"/>
    </row>
    <row r="1145" ht="15">
      <c r="A1145" s="14"/>
    </row>
    <row r="1146" ht="15">
      <c r="A1146" s="14"/>
    </row>
    <row r="1147" ht="15">
      <c r="A1147" s="14"/>
    </row>
    <row r="1148" ht="15">
      <c r="A1148" s="14"/>
    </row>
    <row r="1149" ht="15">
      <c r="A1149" s="14"/>
    </row>
    <row r="1150" ht="15">
      <c r="A1150" s="14"/>
    </row>
    <row r="1151" ht="15">
      <c r="A1151" s="14"/>
    </row>
    <row r="1152" ht="15">
      <c r="A1152" s="14"/>
    </row>
    <row r="1153" ht="15">
      <c r="A1153" s="14"/>
    </row>
    <row r="1154" ht="15">
      <c r="A1154" s="14"/>
    </row>
    <row r="1155" ht="15">
      <c r="A1155" s="14"/>
    </row>
    <row r="1156" ht="15">
      <c r="A1156" s="14"/>
    </row>
    <row r="1157" ht="15">
      <c r="A1157" s="14"/>
    </row>
    <row r="1158" ht="15">
      <c r="A1158" s="14"/>
    </row>
    <row r="1159" ht="15">
      <c r="A1159" s="14"/>
    </row>
    <row r="1160" ht="15">
      <c r="A1160" s="14"/>
    </row>
    <row r="1161" ht="15">
      <c r="A1161" s="14"/>
    </row>
    <row r="1162" ht="15">
      <c r="A1162" s="14"/>
    </row>
    <row r="1163" ht="15">
      <c r="A1163" s="14"/>
    </row>
    <row r="1164" ht="15">
      <c r="A1164" s="14"/>
    </row>
    <row r="1165" ht="15">
      <c r="A1165" s="14"/>
    </row>
    <row r="1166" ht="15">
      <c r="A1166" s="14"/>
    </row>
    <row r="1167" ht="15">
      <c r="A1167" s="14"/>
    </row>
    <row r="1168" ht="15">
      <c r="A1168" s="14"/>
    </row>
    <row r="1169" ht="15">
      <c r="A1169" s="14"/>
    </row>
    <row r="1170" ht="15">
      <c r="A1170" s="14"/>
    </row>
    <row r="1171" ht="15">
      <c r="A1171" s="14"/>
    </row>
    <row r="1172" ht="15">
      <c r="A1172" s="14"/>
    </row>
    <row r="1173" ht="15">
      <c r="A1173" s="14"/>
    </row>
    <row r="1174" ht="15">
      <c r="A1174" s="14"/>
    </row>
    <row r="1175" ht="15">
      <c r="A1175" s="14"/>
    </row>
    <row r="1176" ht="15">
      <c r="A1176" s="14"/>
    </row>
    <row r="1177" ht="15">
      <c r="A1177" s="14"/>
    </row>
    <row r="1178" ht="15">
      <c r="A1178" s="14"/>
    </row>
    <row r="1179" ht="15">
      <c r="A1179" s="14"/>
    </row>
    <row r="1180" ht="15">
      <c r="A1180" s="14"/>
    </row>
    <row r="1181" ht="15">
      <c r="A1181" s="14"/>
    </row>
    <row r="1182" ht="15">
      <c r="A1182" s="14"/>
    </row>
    <row r="1183" ht="15">
      <c r="A1183" s="14"/>
    </row>
    <row r="1184" ht="15">
      <c r="A1184" s="14"/>
    </row>
    <row r="1185" ht="15">
      <c r="A1185" s="14"/>
    </row>
    <row r="1186" ht="15">
      <c r="A1186" s="14"/>
    </row>
    <row r="1187" ht="15">
      <c r="A1187" s="14"/>
    </row>
    <row r="1188" ht="15">
      <c r="A1188" s="14"/>
    </row>
    <row r="1189" ht="15">
      <c r="A1189" s="14"/>
    </row>
    <row r="1190" ht="15">
      <c r="A1190" s="14"/>
    </row>
    <row r="1191" ht="15">
      <c r="A1191" s="14"/>
    </row>
    <row r="1192" ht="15">
      <c r="A1192" s="14"/>
    </row>
    <row r="1193" ht="15">
      <c r="A1193" s="14"/>
    </row>
    <row r="1194" ht="15">
      <c r="A1194" s="14"/>
    </row>
    <row r="1195" ht="15">
      <c r="A1195" s="14"/>
    </row>
    <row r="1196" ht="15">
      <c r="A1196" s="14"/>
    </row>
    <row r="1197" ht="15">
      <c r="A1197" s="14"/>
    </row>
    <row r="1198" ht="15">
      <c r="A1198" s="14"/>
    </row>
    <row r="1199" ht="15">
      <c r="A1199" s="14"/>
    </row>
    <row r="1200" ht="15">
      <c r="A1200" s="14"/>
    </row>
    <row r="1201" ht="15">
      <c r="A1201" s="14"/>
    </row>
    <row r="1202" ht="15">
      <c r="A1202" s="14"/>
    </row>
    <row r="1203" ht="15">
      <c r="A1203" s="14"/>
    </row>
    <row r="1204" ht="15">
      <c r="A1204" s="14"/>
    </row>
    <row r="1205" ht="15">
      <c r="A1205" s="14"/>
    </row>
    <row r="1206" ht="15">
      <c r="A1206" s="14"/>
    </row>
    <row r="1207" ht="15">
      <c r="A1207" s="14"/>
    </row>
    <row r="1208" ht="15">
      <c r="A1208" s="14"/>
    </row>
    <row r="1209" ht="15">
      <c r="A1209" s="14"/>
    </row>
    <row r="1210" ht="15">
      <c r="A1210" s="14"/>
    </row>
    <row r="1211" ht="15">
      <c r="A1211" s="14"/>
    </row>
    <row r="1212" ht="15">
      <c r="A1212" s="14"/>
    </row>
    <row r="1213" ht="15">
      <c r="A1213" s="14"/>
    </row>
    <row r="1214" ht="15">
      <c r="A1214" s="14"/>
    </row>
    <row r="1215" ht="15">
      <c r="A1215" s="14"/>
    </row>
    <row r="1216" ht="15">
      <c r="A1216" s="14"/>
    </row>
    <row r="1217" ht="15">
      <c r="A1217" s="14"/>
    </row>
    <row r="1218" ht="15">
      <c r="A1218" s="14"/>
    </row>
    <row r="1219" ht="15">
      <c r="A1219" s="14"/>
    </row>
    <row r="1220" ht="15">
      <c r="A1220" s="14"/>
    </row>
    <row r="1221" ht="15">
      <c r="A1221" s="14"/>
    </row>
    <row r="1222" ht="15">
      <c r="A1222" s="14"/>
    </row>
    <row r="1223" ht="15">
      <c r="A1223" s="14"/>
    </row>
    <row r="1224" ht="15">
      <c r="A1224" s="14"/>
    </row>
    <row r="1225" ht="15">
      <c r="A1225" s="14"/>
    </row>
    <row r="1226" ht="15">
      <c r="A1226" s="14"/>
    </row>
    <row r="1227" ht="15">
      <c r="A1227" s="14"/>
    </row>
    <row r="1228" ht="15">
      <c r="A1228" s="14"/>
    </row>
    <row r="1229" ht="15">
      <c r="A1229" s="14"/>
    </row>
    <row r="1230" ht="15">
      <c r="A1230" s="14"/>
    </row>
    <row r="1231" ht="15">
      <c r="A1231" s="14"/>
    </row>
    <row r="1232" ht="15">
      <c r="A1232" s="14"/>
    </row>
    <row r="1233" ht="15">
      <c r="A1233" s="14"/>
    </row>
    <row r="1234" ht="15">
      <c r="A1234" s="14"/>
    </row>
    <row r="1235" ht="15">
      <c r="A1235" s="14"/>
    </row>
    <row r="1236" ht="15">
      <c r="A1236" s="14"/>
    </row>
    <row r="1237" ht="15">
      <c r="A1237" s="14"/>
    </row>
    <row r="1238" ht="15">
      <c r="A1238" s="14"/>
    </row>
    <row r="1239" ht="15">
      <c r="A1239" s="14"/>
    </row>
    <row r="1240" ht="15">
      <c r="A1240" s="14"/>
    </row>
    <row r="1241" ht="15">
      <c r="A1241" s="14"/>
    </row>
    <row r="1242" ht="15">
      <c r="A1242" s="14"/>
    </row>
    <row r="1243" ht="15">
      <c r="A1243" s="14"/>
    </row>
    <row r="1244" ht="15">
      <c r="A1244" s="14"/>
    </row>
    <row r="1245" ht="15">
      <c r="A1245" s="14"/>
    </row>
    <row r="1246" ht="15">
      <c r="A1246" s="14"/>
    </row>
    <row r="1247" ht="15">
      <c r="A1247" s="14"/>
    </row>
    <row r="1248" ht="15">
      <c r="A1248" s="14"/>
    </row>
    <row r="1249" ht="15">
      <c r="A1249" s="14"/>
    </row>
    <row r="1250" ht="15">
      <c r="A1250" s="14"/>
    </row>
    <row r="1251" ht="15">
      <c r="A1251" s="14"/>
    </row>
    <row r="1252" ht="15">
      <c r="A1252" s="14"/>
    </row>
    <row r="1253" ht="15">
      <c r="A1253" s="14"/>
    </row>
    <row r="1254" ht="15">
      <c r="A1254" s="14"/>
    </row>
    <row r="1255" ht="15">
      <c r="A1255" s="14"/>
    </row>
    <row r="1256" ht="15">
      <c r="A1256" s="14"/>
    </row>
    <row r="1257" ht="15">
      <c r="A1257" s="14"/>
    </row>
    <row r="1258" ht="15">
      <c r="A1258" s="14"/>
    </row>
    <row r="1259" ht="15">
      <c r="A1259" s="14"/>
    </row>
    <row r="1260" ht="15">
      <c r="A1260" s="14"/>
    </row>
    <row r="1261" ht="15">
      <c r="A1261" s="14"/>
    </row>
    <row r="1262" ht="15">
      <c r="A1262" s="14"/>
    </row>
    <row r="1263" ht="15">
      <c r="A1263" s="14"/>
    </row>
    <row r="1264" ht="15">
      <c r="A1264" s="14"/>
    </row>
    <row r="1265" ht="15">
      <c r="A1265" s="14"/>
    </row>
    <row r="1266" ht="15">
      <c r="A1266" s="14"/>
    </row>
    <row r="1267" ht="15">
      <c r="A1267" s="14"/>
    </row>
    <row r="1268" ht="15">
      <c r="A1268" s="14"/>
    </row>
    <row r="1269" ht="15">
      <c r="A1269" s="14"/>
    </row>
    <row r="1270" ht="15">
      <c r="A1270" s="14"/>
    </row>
    <row r="1271" ht="15">
      <c r="A1271" s="14"/>
    </row>
    <row r="1272" ht="15">
      <c r="A1272" s="14"/>
    </row>
    <row r="1273" ht="15">
      <c r="A1273" s="14"/>
    </row>
    <row r="1274" ht="15">
      <c r="A1274" s="14"/>
    </row>
    <row r="1275" ht="15">
      <c r="A1275" s="14"/>
    </row>
    <row r="1276" ht="15">
      <c r="A1276" s="14"/>
    </row>
    <row r="1277" ht="15">
      <c r="A1277" s="14"/>
    </row>
    <row r="1278" ht="15">
      <c r="A1278" s="14"/>
    </row>
    <row r="1279" ht="15">
      <c r="A1279" s="14"/>
    </row>
    <row r="1280" ht="15">
      <c r="A1280" s="14"/>
    </row>
    <row r="1281" ht="15">
      <c r="A1281" s="14"/>
    </row>
    <row r="1282" ht="15">
      <c r="A1282" s="14"/>
    </row>
    <row r="1283" ht="15">
      <c r="A1283" s="14"/>
    </row>
    <row r="1284" ht="15">
      <c r="A1284" s="14"/>
    </row>
    <row r="1285" ht="15">
      <c r="A1285" s="14"/>
    </row>
    <row r="1286" ht="15">
      <c r="A1286" s="14"/>
    </row>
    <row r="1287" ht="15">
      <c r="A1287" s="14"/>
    </row>
    <row r="1288" ht="15">
      <c r="A1288" s="14"/>
    </row>
    <row r="1289" ht="15">
      <c r="A1289" s="14"/>
    </row>
    <row r="1290" ht="15">
      <c r="A1290" s="14"/>
    </row>
    <row r="1291" ht="15">
      <c r="A1291" s="14"/>
    </row>
    <row r="1292" ht="15">
      <c r="A1292" s="14"/>
    </row>
    <row r="1293" ht="15">
      <c r="A1293" s="14"/>
    </row>
    <row r="1294" ht="15">
      <c r="A1294" s="14"/>
    </row>
    <row r="1295" ht="15">
      <c r="A1295" s="14"/>
    </row>
    <row r="1296" ht="15">
      <c r="A1296" s="14"/>
    </row>
    <row r="1297" ht="15">
      <c r="A1297" s="14"/>
    </row>
    <row r="1298" ht="15">
      <c r="A1298" s="14"/>
    </row>
    <row r="1299" ht="15">
      <c r="A1299" s="14"/>
    </row>
    <row r="1300" ht="15">
      <c r="A1300" s="14"/>
    </row>
    <row r="1301" ht="15">
      <c r="A1301" s="14"/>
    </row>
    <row r="1302" ht="15">
      <c r="A1302" s="14"/>
    </row>
    <row r="1303" ht="15">
      <c r="A1303" s="14"/>
    </row>
    <row r="1304" ht="15">
      <c r="A1304" s="14"/>
    </row>
    <row r="1305" ht="15">
      <c r="A1305" s="14"/>
    </row>
    <row r="1306" ht="15">
      <c r="A1306" s="14"/>
    </row>
    <row r="1307" ht="15">
      <c r="A1307" s="14"/>
    </row>
    <row r="1308" ht="15">
      <c r="A1308" s="14"/>
    </row>
    <row r="1309" ht="15">
      <c r="A1309" s="14"/>
    </row>
    <row r="1310" ht="15">
      <c r="A1310" s="14"/>
    </row>
    <row r="1311" ht="15">
      <c r="A1311" s="14"/>
    </row>
    <row r="1312" ht="15">
      <c r="A1312" s="14"/>
    </row>
    <row r="1313" ht="15">
      <c r="A1313" s="14"/>
    </row>
    <row r="1314" ht="15">
      <c r="A1314" s="14"/>
    </row>
    <row r="1315" ht="15">
      <c r="A1315" s="14"/>
    </row>
    <row r="1316" ht="15">
      <c r="A1316" s="14"/>
    </row>
    <row r="1317" ht="15">
      <c r="A1317" s="14"/>
    </row>
    <row r="1318" ht="15">
      <c r="A1318" s="14"/>
    </row>
    <row r="1319" ht="15">
      <c r="A1319" s="14"/>
    </row>
    <row r="1320" ht="15">
      <c r="A1320" s="14"/>
    </row>
    <row r="1321" ht="15">
      <c r="A1321" s="14"/>
    </row>
  </sheetData>
  <sheetProtection algorithmName="SHA-512" hashValue="EUWt2BlR4x4Ba3yxKLsNaYsxKVh/a5fUrmE8L8TX5F1a/fLcHuMhJhWhycAm2hgRGZgloM3ZOJp7IKLPoisahw==" saltValue="d0yaOGYU+PcSTZ2uXJquFw==" spinCount="100000" sheet="1" selectLockedCells="1"/>
  <protectedRanges>
    <protectedRange sqref="I69:J70 I25:J26 I36:J37 I47:J48 I58:J59 J80:J81 I86:J87 J97:J98 I108:J109 A15:J15 A14:J14" name="Personnel"/>
  </protectedRanges>
  <mergeCells count="193">
    <mergeCell ref="L7:N7"/>
    <mergeCell ref="L8:N8"/>
    <mergeCell ref="A5:K5"/>
    <mergeCell ref="B6:K6"/>
    <mergeCell ref="B7:C7"/>
    <mergeCell ref="J7:K7"/>
    <mergeCell ref="J8:K8"/>
    <mergeCell ref="B8:C8"/>
    <mergeCell ref="E7:H7"/>
    <mergeCell ref="E8:H8"/>
    <mergeCell ref="A80:H80"/>
    <mergeCell ref="A81:H81"/>
    <mergeCell ref="D82:E82"/>
    <mergeCell ref="F82:K82"/>
    <mergeCell ref="D83:E83"/>
    <mergeCell ref="F83:K83"/>
    <mergeCell ref="A71:H71"/>
    <mergeCell ref="A73:K74"/>
    <mergeCell ref="A76:K76"/>
    <mergeCell ref="A77:K77"/>
    <mergeCell ref="A78:H79"/>
    <mergeCell ref="I78:I79"/>
    <mergeCell ref="J78:J79"/>
    <mergeCell ref="K78:K79"/>
    <mergeCell ref="B83:C83"/>
    <mergeCell ref="B82:C82"/>
    <mergeCell ref="A75:B75"/>
    <mergeCell ref="A110:H110"/>
    <mergeCell ref="A112:K113"/>
    <mergeCell ref="D108:E108"/>
    <mergeCell ref="F108:H108"/>
    <mergeCell ref="A109:B109"/>
    <mergeCell ref="D109:E109"/>
    <mergeCell ref="F109:H109"/>
    <mergeCell ref="D106:E107"/>
    <mergeCell ref="F106:H107"/>
    <mergeCell ref="I106:I107"/>
    <mergeCell ref="J106:J107"/>
    <mergeCell ref="K106:K107"/>
    <mergeCell ref="A106:C107"/>
    <mergeCell ref="A108:C108"/>
    <mergeCell ref="A98:H98"/>
    <mergeCell ref="A99:H99"/>
    <mergeCell ref="A101:K102"/>
    <mergeCell ref="D104:K104"/>
    <mergeCell ref="D105:K105"/>
    <mergeCell ref="A94:K94"/>
    <mergeCell ref="A95:H96"/>
    <mergeCell ref="I95:I96"/>
    <mergeCell ref="J95:J96"/>
    <mergeCell ref="K95:K96"/>
    <mergeCell ref="A97:H97"/>
    <mergeCell ref="A105:C105"/>
    <mergeCell ref="A104:C104"/>
    <mergeCell ref="D86:E86"/>
    <mergeCell ref="D87:E87"/>
    <mergeCell ref="A88:H88"/>
    <mergeCell ref="A90:K91"/>
    <mergeCell ref="A93:K93"/>
    <mergeCell ref="A84:E85"/>
    <mergeCell ref="F84:F85"/>
    <mergeCell ref="G84:G85"/>
    <mergeCell ref="H84:H85"/>
    <mergeCell ref="I84:I85"/>
    <mergeCell ref="J84:J85"/>
    <mergeCell ref="K84:K85"/>
    <mergeCell ref="B86:C86"/>
    <mergeCell ref="D67:E68"/>
    <mergeCell ref="F67:H68"/>
    <mergeCell ref="A67:C68"/>
    <mergeCell ref="A70:C70"/>
    <mergeCell ref="I67:I68"/>
    <mergeCell ref="A69:C69"/>
    <mergeCell ref="J67:J68"/>
    <mergeCell ref="K67:K68"/>
    <mergeCell ref="A60:H60"/>
    <mergeCell ref="A62:K63"/>
    <mergeCell ref="D65:K65"/>
    <mergeCell ref="D66:K66"/>
    <mergeCell ref="A66:C66"/>
    <mergeCell ref="A65:C65"/>
    <mergeCell ref="D69:E69"/>
    <mergeCell ref="F69:H69"/>
    <mergeCell ref="D70:E70"/>
    <mergeCell ref="F70:H70"/>
    <mergeCell ref="A59:B59"/>
    <mergeCell ref="D59:E59"/>
    <mergeCell ref="F59:H59"/>
    <mergeCell ref="A58:C58"/>
    <mergeCell ref="D55:K55"/>
    <mergeCell ref="D56:E57"/>
    <mergeCell ref="F56:H57"/>
    <mergeCell ref="I56:I57"/>
    <mergeCell ref="J56:J57"/>
    <mergeCell ref="K56:K57"/>
    <mergeCell ref="D54:K54"/>
    <mergeCell ref="A56:C57"/>
    <mergeCell ref="A54:C54"/>
    <mergeCell ref="A55:C55"/>
    <mergeCell ref="A48:B48"/>
    <mergeCell ref="D48:E48"/>
    <mergeCell ref="F48:H48"/>
    <mergeCell ref="D58:E58"/>
    <mergeCell ref="F58:H58"/>
    <mergeCell ref="D36:E36"/>
    <mergeCell ref="B36:C36"/>
    <mergeCell ref="A29:K30"/>
    <mergeCell ref="D32:E32"/>
    <mergeCell ref="F32:K32"/>
    <mergeCell ref="D33:E33"/>
    <mergeCell ref="F33:K33"/>
    <mergeCell ref="K34:K35"/>
    <mergeCell ref="I34:I35"/>
    <mergeCell ref="J34:J35"/>
    <mergeCell ref="B32:C32"/>
    <mergeCell ref="A34:E35"/>
    <mergeCell ref="F34:F35"/>
    <mergeCell ref="G34:G35"/>
    <mergeCell ref="H34:H35"/>
    <mergeCell ref="B33:C33"/>
    <mergeCell ref="A25:C25"/>
    <mergeCell ref="D25:E25"/>
    <mergeCell ref="A27:H27"/>
    <mergeCell ref="A1:F1"/>
    <mergeCell ref="H1:K1"/>
    <mergeCell ref="A2:A3"/>
    <mergeCell ref="B2:F3"/>
    <mergeCell ref="A10:B10"/>
    <mergeCell ref="A11:B11"/>
    <mergeCell ref="A12:B13"/>
    <mergeCell ref="D12:D13"/>
    <mergeCell ref="E12:E13"/>
    <mergeCell ref="F12:G13"/>
    <mergeCell ref="H12:H13"/>
    <mergeCell ref="I12:I13"/>
    <mergeCell ref="J12:J13"/>
    <mergeCell ref="K12:K13"/>
    <mergeCell ref="C12:C13"/>
    <mergeCell ref="F25:H25"/>
    <mergeCell ref="A26:B26"/>
    <mergeCell ref="D26:E26"/>
    <mergeCell ref="F26:H26"/>
    <mergeCell ref="C11:K11"/>
    <mergeCell ref="C10:K10"/>
    <mergeCell ref="F23:H24"/>
    <mergeCell ref="I23:I24"/>
    <mergeCell ref="J23:J24"/>
    <mergeCell ref="K23:K24"/>
    <mergeCell ref="A23:C24"/>
    <mergeCell ref="A22:C22"/>
    <mergeCell ref="A21:C21"/>
    <mergeCell ref="A14:B14"/>
    <mergeCell ref="F14:G14"/>
    <mergeCell ref="A15:B15"/>
    <mergeCell ref="F15:G15"/>
    <mergeCell ref="A16:H16"/>
    <mergeCell ref="A18:K19"/>
    <mergeCell ref="D21:K21"/>
    <mergeCell ref="D22:K22"/>
    <mergeCell ref="D23:E24"/>
    <mergeCell ref="A123:J123"/>
    <mergeCell ref="A124:J124"/>
    <mergeCell ref="A125:J125"/>
    <mergeCell ref="A126:J126"/>
    <mergeCell ref="A127:J127"/>
    <mergeCell ref="A128:J128"/>
    <mergeCell ref="D37:E37"/>
    <mergeCell ref="A38:H38"/>
    <mergeCell ref="A40:K41"/>
    <mergeCell ref="D44:K44"/>
    <mergeCell ref="D45:E46"/>
    <mergeCell ref="F45:H46"/>
    <mergeCell ref="I45:I46"/>
    <mergeCell ref="J45:J46"/>
    <mergeCell ref="A47:C47"/>
    <mergeCell ref="A45:C46"/>
    <mergeCell ref="A44:C44"/>
    <mergeCell ref="A43:C43"/>
    <mergeCell ref="D43:K43"/>
    <mergeCell ref="K45:K46"/>
    <mergeCell ref="D47:E47"/>
    <mergeCell ref="F47:H47"/>
    <mergeCell ref="A49:H49"/>
    <mergeCell ref="A51:K52"/>
    <mergeCell ref="A114:K114"/>
    <mergeCell ref="A115:J115"/>
    <mergeCell ref="A116:J116"/>
    <mergeCell ref="A117:J117"/>
    <mergeCell ref="A118:J118"/>
    <mergeCell ref="A119:J119"/>
    <mergeCell ref="A120:J120"/>
    <mergeCell ref="A121:J121"/>
    <mergeCell ref="A122:J122"/>
  </mergeCells>
  <conditionalFormatting sqref="A100:XFD102 B103:C103 A89:XFD91 B95:K97 A92:A97 B92:K92 L92:IW97 C84:C86 A69:A80 B71:C74 A39:XFD41 B42:C42 C28:C31 B26:C27 B28:B36 C34:C36 B48:C53 A42:A45 B59:C64 B78:K80 A103:A106 A20:A23 B20:C20 D20:K25 C14 D12:K14 A15:A18 B15:K17 A58:A67 B109:IW113 D103:IW108 A1:IW4 D26:IW36 A25:A36 A37:IW38 A47:A56 D42:IW74 D81:K86 A81:B86 C81 A87:K88 L75:IW88 A98:IW99 A108:A113 C75:K75 A129:B65531 D129:IW65531 C129:C65527 L114:IW128 C9:K9 A9:B14 L9:IW25">
    <cfRule type="cellIs" priority="45" dxfId="0" operator="lessThan" stopIfTrue="1">
      <formula>0</formula>
    </cfRule>
    <cfRule type="containsErrors" priority="46" dxfId="0" stopIfTrue="1">
      <formula>ISERROR(A1)</formula>
    </cfRule>
  </conditionalFormatting>
  <conditionalFormatting sqref="I69:I70 K69:K70 I25:I26 K25:K26 I36:I37 K36:K37 I47:I48 K47:K48 I58:I59 K58:K59 I86:I87 K80:K87 K97:K98 I108:I109 K108:K109 I14:I15 K14:K15">
    <cfRule type="containsBlanks" priority="44" dxfId="16" stopIfTrue="1">
      <formula>LEN(TRIM(I14))=0</formula>
    </cfRule>
  </conditionalFormatting>
  <conditionalFormatting sqref="A115:A128">
    <cfRule type="containsErrors" priority="30" dxfId="0" stopIfTrue="1">
      <formula>ISERROR(A115)</formula>
    </cfRule>
  </conditionalFormatting>
  <conditionalFormatting sqref="A114">
    <cfRule type="containsErrors" priority="29" dxfId="0" stopIfTrue="1">
      <formula>ISERROR(A114)</formula>
    </cfRule>
  </conditionalFormatting>
  <conditionalFormatting sqref="K115:K128">
    <cfRule type="containsErrors" priority="25" dxfId="0" stopIfTrue="1">
      <formula>ISERROR(K115)</formula>
    </cfRule>
  </conditionalFormatting>
  <conditionalFormatting sqref="K128">
    <cfRule type="cellIs" priority="23" dxfId="2" operator="equal" stopIfTrue="1">
      <formula>"Yes"</formula>
    </cfRule>
    <cfRule type="cellIs" priority="24" dxfId="1" operator="equal" stopIfTrue="1">
      <formula>"No"</formula>
    </cfRule>
  </conditionalFormatting>
  <conditionalFormatting sqref="E7">
    <cfRule type="cellIs" priority="21" dxfId="0" operator="lessThan" stopIfTrue="1">
      <formula>0</formula>
    </cfRule>
  </conditionalFormatting>
  <conditionalFormatting sqref="I7:I8 D8">
    <cfRule type="cellIs" priority="404" dxfId="0" operator="lessThan" stopIfTrue="1">
      <formula>0</formula>
    </cfRule>
  </conditionalFormatting>
  <conditionalFormatting sqref="L7:L8 B7 D7 A5:A8 O5:JC8">
    <cfRule type="cellIs" priority="406" dxfId="0" operator="lessThan" stopIfTrue="1">
      <formula>0</formula>
    </cfRule>
  </conditionalFormatting>
  <conditionalFormatting sqref="O5:JC8 L7:L8">
    <cfRule type="containsErrors" priority="22" dxfId="185" stopIfTrue="1">
      <formula>ISERROR('PA1'!P5)</formula>
    </cfRule>
  </conditionalFormatting>
  <conditionalFormatting sqref="I7:I8">
    <cfRule type="containsErrors" priority="405" dxfId="185" stopIfTrue="1">
      <formula>ISERROR('PA1'!O7)</formula>
    </cfRule>
  </conditionalFormatting>
  <conditionalFormatting sqref="B7 D7 A5:A8">
    <cfRule type="containsErrors" priority="431" dxfId="185" stopIfTrue="1">
      <formula>ISERROR('PA1'!A5)</formula>
    </cfRule>
  </conditionalFormatting>
  <conditionalFormatting sqref="E7">
    <cfRule type="containsErrors" priority="483" dxfId="185" stopIfTrue="1">
      <formula>ISERROR('PA1'!F7)</formula>
    </cfRule>
  </conditionalFormatting>
  <conditionalFormatting sqref="D8">
    <cfRule type="containsErrors" priority="524" dxfId="185" stopIfTrue="1">
      <formula>ISERROR('PA1'!F8)</formula>
    </cfRule>
  </conditionalFormatting>
  <dataValidations count="3">
    <dataValidation type="decimal" operator="lessThanOrEqual" showInputMessage="1" showErrorMessage="1" errorTitle="Max Value Exceeded" error="The Non-Federal Contribution entered cannot be greater than the Total Cost for this line item." sqref="J70 J108:J109 J25:J26 J36:J37 J47:J48 J58:J59 J80:J81 J86:J87 J97:J98 J14:J15">
      <formula1>I14</formula1>
    </dataValidation>
    <dataValidation type="decimal" allowBlank="1" showInputMessage="1" showErrorMessage="1" sqref="L3:L4 L9:L13 Q5:Q8">
      <formula1>1</formula1>
      <formula2>100</formula2>
    </dataValidation>
    <dataValidation type="list" allowBlank="1" showInputMessage="1" showErrorMessage="1" sqref="E14:E15">
      <formula1>"hourly, daily, weekly, yearly"</formula1>
    </dataValidation>
  </dataValidations>
  <printOptions/>
  <pageMargins left="0.7" right="0.7" top="0.75" bottom="0.75" header="0.3" footer="0.3"/>
  <pageSetup horizontalDpi="600" verticalDpi="600" orientation="landscape" scale="93" r:id="rId30"/>
  <headerFooter>
    <oddHeader>&amp;CPurpose Area #2</oddHeader>
    <oddFooter>&amp;C&amp;P</oddFooter>
  </headerFooter>
  <rowBreaks count="8" manualBreakCount="8">
    <brk id="19" max="16383" man="1"/>
    <brk id="30" max="16383" man="1"/>
    <brk id="41" max="16383" man="1"/>
    <brk id="52" max="16383" man="1"/>
    <brk id="63" max="16383" man="1"/>
    <brk id="74" max="16383" man="1"/>
    <brk id="91" max="16383" man="1"/>
    <brk id="102" max="16383" man="1"/>
  </rowBreaks>
  <ignoredErrors>
    <ignoredError sqref="J2" numberStoredAsText="1"/>
  </ignoredErrors>
  <drawing r:id="rId3"/>
  <legacyDrawing r:id="rId2"/>
  <mc:AlternateContent xmlns:mc="http://schemas.openxmlformats.org/markup-compatibility/2006">
    <mc:Choice Requires="x14">
      <controls>
        <mc:AlternateContent>
          <mc:Choice Requires="x14">
            <control xmlns:r="http://schemas.openxmlformats.org/officeDocument/2006/relationships" shapeId="22529" r:id="rId4" name="Button 1">
              <controlPr defaultSize="0" print="0" autoFill="0" autoPict="0" macro="[0]!InsertRowsTravel">
                <anchor moveWithCells="1" sizeWithCells="1">
                  <from>
                    <xdr:col>0</xdr:col>
                    <xdr:colOff>47625</xdr:colOff>
                    <xdr:row>33</xdr:row>
                    <xdr:rowOff>180975</xdr:rowOff>
                  </from>
                  <to>
                    <xdr:col>1</xdr:col>
                    <xdr:colOff>85725</xdr:colOff>
                    <xdr:row>34</xdr:row>
                    <xdr:rowOff>238125</xdr:rowOff>
                  </to>
                </anchor>
              </controlPr>
            </control>
          </mc:Choice>
        </mc:AlternateContent>
        <mc:AlternateContent>
          <mc:Choice Requires="x14">
            <control xmlns:r="http://schemas.openxmlformats.org/officeDocument/2006/relationships" shapeId="22530" r:id="rId5" name="Button 2">
              <controlPr defaultSize="0" print="0" autoFill="0" autoPict="0" macro="[0]!InsertRowsEquipment">
                <anchor moveWithCells="1" sizeWithCells="1">
                  <from>
                    <xdr:col>0</xdr:col>
                    <xdr:colOff>47625</xdr:colOff>
                    <xdr:row>44</xdr:row>
                    <xdr:rowOff>66675</xdr:rowOff>
                  </from>
                  <to>
                    <xdr:col>1</xdr:col>
                    <xdr:colOff>85725</xdr:colOff>
                    <xdr:row>45</xdr:row>
                    <xdr:rowOff>123825</xdr:rowOff>
                  </to>
                </anchor>
              </controlPr>
            </control>
          </mc:Choice>
        </mc:AlternateContent>
        <mc:AlternateContent>
          <mc:Choice Requires="x14">
            <control xmlns:r="http://schemas.openxmlformats.org/officeDocument/2006/relationships" shapeId="22531" r:id="rId6" name="Button 3">
              <controlPr defaultSize="0" print="0" autoFill="0" autoPict="0" macro="[0]!InsertRowsSupplies">
                <anchor moveWithCells="1" sizeWithCells="1">
                  <from>
                    <xdr:col>0</xdr:col>
                    <xdr:colOff>66675</xdr:colOff>
                    <xdr:row>55</xdr:row>
                    <xdr:rowOff>66675</xdr:rowOff>
                  </from>
                  <to>
                    <xdr:col>1</xdr:col>
                    <xdr:colOff>104775</xdr:colOff>
                    <xdr:row>56</xdr:row>
                    <xdr:rowOff>123825</xdr:rowOff>
                  </to>
                </anchor>
              </controlPr>
            </control>
          </mc:Choice>
        </mc:AlternateContent>
        <mc:AlternateContent>
          <mc:Choice Requires="x14">
            <control xmlns:r="http://schemas.openxmlformats.org/officeDocument/2006/relationships" shapeId="22532" r:id="rId7" name="Button 4">
              <controlPr defaultSize="0" print="0" autoFill="0" autoPict="0" macro="[0]!InsertRowsConsultant">
                <anchor moveWithCells="1" sizeWithCells="1">
                  <from>
                    <xdr:col>0</xdr:col>
                    <xdr:colOff>47625</xdr:colOff>
                    <xdr:row>77</xdr:row>
                    <xdr:rowOff>66675</xdr:rowOff>
                  </from>
                  <to>
                    <xdr:col>1</xdr:col>
                    <xdr:colOff>85725</xdr:colOff>
                    <xdr:row>78</xdr:row>
                    <xdr:rowOff>123825</xdr:rowOff>
                  </to>
                </anchor>
              </controlPr>
            </control>
          </mc:Choice>
        </mc:AlternateContent>
        <mc:AlternateContent>
          <mc:Choice Requires="x14">
            <control xmlns:r="http://schemas.openxmlformats.org/officeDocument/2006/relationships" shapeId="22533" r:id="rId8" name="Button 5">
              <controlPr defaultSize="0" print="0" autoFill="0" autoPict="0" macro="[0]!InsertRowsOther">
                <anchor moveWithCells="1" sizeWithCells="1">
                  <from>
                    <xdr:col>0</xdr:col>
                    <xdr:colOff>47625</xdr:colOff>
                    <xdr:row>94</xdr:row>
                    <xdr:rowOff>66675</xdr:rowOff>
                  </from>
                  <to>
                    <xdr:col>1</xdr:col>
                    <xdr:colOff>85725</xdr:colOff>
                    <xdr:row>95</xdr:row>
                    <xdr:rowOff>123825</xdr:rowOff>
                  </to>
                </anchor>
              </controlPr>
            </control>
          </mc:Choice>
        </mc:AlternateContent>
        <mc:AlternateContent>
          <mc:Choice Requires="x14">
            <control xmlns:r="http://schemas.openxmlformats.org/officeDocument/2006/relationships" shapeId="22534" r:id="rId9" name="Button 6">
              <controlPr defaultSize="0" print="0" autoFill="0" autoPict="0" macro="[0]!Module1.DeleteSelectedRow">
                <anchor moveWithCells="1" sizeWithCells="1">
                  <from>
                    <xdr:col>1</xdr:col>
                    <xdr:colOff>152400</xdr:colOff>
                    <xdr:row>33</xdr:row>
                    <xdr:rowOff>180975</xdr:rowOff>
                  </from>
                  <to>
                    <xdr:col>2</xdr:col>
                    <xdr:colOff>0</xdr:colOff>
                    <xdr:row>34</xdr:row>
                    <xdr:rowOff>238125</xdr:rowOff>
                  </to>
                </anchor>
              </controlPr>
            </control>
          </mc:Choice>
        </mc:AlternateContent>
        <mc:AlternateContent>
          <mc:Choice Requires="x14">
            <control xmlns:r="http://schemas.openxmlformats.org/officeDocument/2006/relationships" shapeId="22535" r:id="rId10" name="Button 7">
              <controlPr defaultSize="0" print="0" autoFill="0" autoPict="0" macro="[0]!Module1.DeleteSelectedRow">
                <anchor moveWithCells="1" sizeWithCells="1">
                  <from>
                    <xdr:col>1</xdr:col>
                    <xdr:colOff>114300</xdr:colOff>
                    <xdr:row>44</xdr:row>
                    <xdr:rowOff>66675</xdr:rowOff>
                  </from>
                  <to>
                    <xdr:col>1</xdr:col>
                    <xdr:colOff>1485900</xdr:colOff>
                    <xdr:row>45</xdr:row>
                    <xdr:rowOff>123825</xdr:rowOff>
                  </to>
                </anchor>
              </controlPr>
            </control>
          </mc:Choice>
        </mc:AlternateContent>
        <mc:AlternateContent>
          <mc:Choice Requires="x14">
            <control xmlns:r="http://schemas.openxmlformats.org/officeDocument/2006/relationships" shapeId="22536" r:id="rId11" name="Button 8">
              <controlPr defaultSize="0" print="0" autoFill="0" autoPict="0" macro="[0]!Module1.DeleteSelectedRow">
                <anchor moveWithCells="1" sizeWithCells="1">
                  <from>
                    <xdr:col>1</xdr:col>
                    <xdr:colOff>123825</xdr:colOff>
                    <xdr:row>55</xdr:row>
                    <xdr:rowOff>66675</xdr:rowOff>
                  </from>
                  <to>
                    <xdr:col>1</xdr:col>
                    <xdr:colOff>1485900</xdr:colOff>
                    <xdr:row>56</xdr:row>
                    <xdr:rowOff>123825</xdr:rowOff>
                  </to>
                </anchor>
              </controlPr>
            </control>
          </mc:Choice>
        </mc:AlternateContent>
        <mc:AlternateContent>
          <mc:Choice Requires="x14">
            <control xmlns:r="http://schemas.openxmlformats.org/officeDocument/2006/relationships" shapeId="22537" r:id="rId12" name="Button 9">
              <controlPr defaultSize="0" print="0" autoFill="0" autoPict="0" macro="[0]!Module1.DeleteSelectedRow">
                <anchor moveWithCells="1" sizeWithCells="1">
                  <from>
                    <xdr:col>1</xdr:col>
                    <xdr:colOff>152400</xdr:colOff>
                    <xdr:row>77</xdr:row>
                    <xdr:rowOff>66675</xdr:rowOff>
                  </from>
                  <to>
                    <xdr:col>2</xdr:col>
                    <xdr:colOff>0</xdr:colOff>
                    <xdr:row>78</xdr:row>
                    <xdr:rowOff>123825</xdr:rowOff>
                  </to>
                </anchor>
              </controlPr>
            </control>
          </mc:Choice>
        </mc:AlternateContent>
        <mc:AlternateContent>
          <mc:Choice Requires="x14">
            <control xmlns:r="http://schemas.openxmlformats.org/officeDocument/2006/relationships" shapeId="22538" r:id="rId13" name="Button 10">
              <controlPr defaultSize="0" print="0" autoFill="0" autoPict="0" macro="[0]!Module1.DeleteSelectedRow">
                <anchor moveWithCells="1" sizeWithCells="1">
                  <from>
                    <xdr:col>1</xdr:col>
                    <xdr:colOff>152400</xdr:colOff>
                    <xdr:row>94</xdr:row>
                    <xdr:rowOff>66675</xdr:rowOff>
                  </from>
                  <to>
                    <xdr:col>2</xdr:col>
                    <xdr:colOff>0</xdr:colOff>
                    <xdr:row>95</xdr:row>
                    <xdr:rowOff>123825</xdr:rowOff>
                  </to>
                </anchor>
              </controlPr>
            </control>
          </mc:Choice>
        </mc:AlternateContent>
        <mc:AlternateContent>
          <mc:Choice Requires="x14">
            <control xmlns:r="http://schemas.openxmlformats.org/officeDocument/2006/relationships" shapeId="22539" r:id="rId14" name="Button 11">
              <controlPr defaultSize="0" print="0" autoFill="0" autoPict="0" macro="[0]!InsertRowsBenefits">
                <anchor moveWithCells="1" sizeWithCells="1">
                  <from>
                    <xdr:col>0</xdr:col>
                    <xdr:colOff>47625</xdr:colOff>
                    <xdr:row>22</xdr:row>
                    <xdr:rowOff>104775</xdr:rowOff>
                  </from>
                  <to>
                    <xdr:col>1</xdr:col>
                    <xdr:colOff>85725</xdr:colOff>
                    <xdr:row>23</xdr:row>
                    <xdr:rowOff>161925</xdr:rowOff>
                  </to>
                </anchor>
              </controlPr>
            </control>
          </mc:Choice>
        </mc:AlternateContent>
        <mc:AlternateContent>
          <mc:Choice Requires="x14">
            <control xmlns:r="http://schemas.openxmlformats.org/officeDocument/2006/relationships" shapeId="22540" r:id="rId15" name="Button 12">
              <controlPr defaultSize="0" print="0" autoFill="0" autoPict="0" macro="[0]!Module1.DeleteSelectedRow">
                <anchor moveWithCells="1" sizeWithCells="1">
                  <from>
                    <xdr:col>1</xdr:col>
                    <xdr:colOff>123825</xdr:colOff>
                    <xdr:row>22</xdr:row>
                    <xdr:rowOff>104775</xdr:rowOff>
                  </from>
                  <to>
                    <xdr:col>1</xdr:col>
                    <xdr:colOff>1485900</xdr:colOff>
                    <xdr:row>23</xdr:row>
                    <xdr:rowOff>161925</xdr:rowOff>
                  </to>
                </anchor>
              </controlPr>
            </control>
          </mc:Choice>
        </mc:AlternateContent>
        <mc:AlternateContent>
          <mc:Choice Requires="x14">
            <control xmlns:r="http://schemas.openxmlformats.org/officeDocument/2006/relationships" shapeId="22541" r:id="rId16" name="Button 13">
              <controlPr defaultSize="0" print="0" autoFill="0" autoPict="0" macro="[0]!InsertRowsPersonnel">
                <anchor moveWithCells="1" sizeWithCells="1">
                  <from>
                    <xdr:col>0</xdr:col>
                    <xdr:colOff>38100</xdr:colOff>
                    <xdr:row>11</xdr:row>
                    <xdr:rowOff>104775</xdr:rowOff>
                  </from>
                  <to>
                    <xdr:col>1</xdr:col>
                    <xdr:colOff>76200</xdr:colOff>
                    <xdr:row>12</xdr:row>
                    <xdr:rowOff>161925</xdr:rowOff>
                  </to>
                </anchor>
              </controlPr>
            </control>
          </mc:Choice>
        </mc:AlternateContent>
        <mc:AlternateContent>
          <mc:Choice Requires="x14">
            <control xmlns:r="http://schemas.openxmlformats.org/officeDocument/2006/relationships" shapeId="22542" r:id="rId17" name="Button 14">
              <controlPr defaultSize="0" print="0" autoFill="0" autoPict="0" macro="[0]!Module1.DeleteSelectedRow">
                <anchor moveWithCells="1" sizeWithCells="1">
                  <from>
                    <xdr:col>1</xdr:col>
                    <xdr:colOff>123825</xdr:colOff>
                    <xdr:row>11</xdr:row>
                    <xdr:rowOff>104775</xdr:rowOff>
                  </from>
                  <to>
                    <xdr:col>1</xdr:col>
                    <xdr:colOff>1485900</xdr:colOff>
                    <xdr:row>12</xdr:row>
                    <xdr:rowOff>161925</xdr:rowOff>
                  </to>
                </anchor>
              </controlPr>
            </control>
          </mc:Choice>
        </mc:AlternateContent>
        <mc:AlternateContent>
          <mc:Choice Requires="x14">
            <control xmlns:r="http://schemas.openxmlformats.org/officeDocument/2006/relationships" shapeId="22543" r:id="rId18" name="Button 15">
              <controlPr defaultSize="0" print="0" autoFill="0" autoPict="0" macro="[0]!InsertRowsIndirect">
                <anchor moveWithCells="1">
                  <from>
                    <xdr:col>0</xdr:col>
                    <xdr:colOff>38100</xdr:colOff>
                    <xdr:row>105</xdr:row>
                    <xdr:rowOff>76200</xdr:rowOff>
                  </from>
                  <to>
                    <xdr:col>0</xdr:col>
                    <xdr:colOff>1571625</xdr:colOff>
                    <xdr:row>106</xdr:row>
                    <xdr:rowOff>123825</xdr:rowOff>
                  </to>
                </anchor>
              </controlPr>
            </control>
          </mc:Choice>
        </mc:AlternateContent>
        <mc:AlternateContent>
          <mc:Choice Requires="x14">
            <control xmlns:r="http://schemas.openxmlformats.org/officeDocument/2006/relationships" shapeId="22544" r:id="rId19" name="Button 16">
              <controlPr defaultSize="0" print="0" autoFill="0" autoPict="0" macro="[0]!Module1.DeleteSelectedRow">
                <anchor moveWithCells="1">
                  <from>
                    <xdr:col>1</xdr:col>
                    <xdr:colOff>9525</xdr:colOff>
                    <xdr:row>105</xdr:row>
                    <xdr:rowOff>76200</xdr:rowOff>
                  </from>
                  <to>
                    <xdr:col>1</xdr:col>
                    <xdr:colOff>1466850</xdr:colOff>
                    <xdr:row>106</xdr:row>
                    <xdr:rowOff>123825</xdr:rowOff>
                  </to>
                </anchor>
              </controlPr>
            </control>
          </mc:Choice>
        </mc:AlternateContent>
        <mc:AlternateContent>
          <mc:Choice Requires="x14">
            <control xmlns:r="http://schemas.openxmlformats.org/officeDocument/2006/relationships" shapeId="22545" r:id="rId20" name="Button 17">
              <controlPr defaultSize="0" print="0" autoFill="0" autoPict="0" macro="[0]!InsertRowsNarrative">
                <anchor moveWithCells="1">
                  <from>
                    <xdr:col>8</xdr:col>
                    <xdr:colOff>209550</xdr:colOff>
                    <xdr:row>16</xdr:row>
                    <xdr:rowOff>19050</xdr:rowOff>
                  </from>
                  <to>
                    <xdr:col>10</xdr:col>
                    <xdr:colOff>704850</xdr:colOff>
                    <xdr:row>16</xdr:row>
                    <xdr:rowOff>257175</xdr:rowOff>
                  </to>
                </anchor>
              </controlPr>
            </control>
          </mc:Choice>
        </mc:AlternateContent>
        <mc:AlternateContent>
          <mc:Choice Requires="x14">
            <control xmlns:r="http://schemas.openxmlformats.org/officeDocument/2006/relationships" shapeId="22546" r:id="rId21" name="Button 18">
              <controlPr defaultSize="0" print="0" autoFill="0" autoPict="0" macro="[0]!InsertRowsNarrative">
                <anchor moveWithCells="1" sizeWithCells="1">
                  <from>
                    <xdr:col>8</xdr:col>
                    <xdr:colOff>200025</xdr:colOff>
                    <xdr:row>27</xdr:row>
                    <xdr:rowOff>19050</xdr:rowOff>
                  </from>
                  <to>
                    <xdr:col>11</xdr:col>
                    <xdr:colOff>0</xdr:colOff>
                    <xdr:row>27</xdr:row>
                    <xdr:rowOff>257175</xdr:rowOff>
                  </to>
                </anchor>
              </controlPr>
            </control>
          </mc:Choice>
        </mc:AlternateContent>
        <mc:AlternateContent>
          <mc:Choice Requires="x14">
            <control xmlns:r="http://schemas.openxmlformats.org/officeDocument/2006/relationships" shapeId="22547" r:id="rId22" name="Button 19">
              <controlPr defaultSize="0" print="0" autoFill="0" autoPict="0" macro="[0]!InsertRowsNarrative">
                <anchor moveWithCells="1" sizeWithCells="1">
                  <from>
                    <xdr:col>8</xdr:col>
                    <xdr:colOff>180975</xdr:colOff>
                    <xdr:row>38</xdr:row>
                    <xdr:rowOff>19050</xdr:rowOff>
                  </from>
                  <to>
                    <xdr:col>11</xdr:col>
                    <xdr:colOff>0</xdr:colOff>
                    <xdr:row>38</xdr:row>
                    <xdr:rowOff>257175</xdr:rowOff>
                  </to>
                </anchor>
              </controlPr>
            </control>
          </mc:Choice>
        </mc:AlternateContent>
        <mc:AlternateContent>
          <mc:Choice Requires="x14">
            <control xmlns:r="http://schemas.openxmlformats.org/officeDocument/2006/relationships" shapeId="22548" r:id="rId23" name="Button 20">
              <controlPr defaultSize="0" print="0" autoFill="0" autoPict="0" macro="[0]!InsertRowsNarrative">
                <anchor moveWithCells="1" sizeWithCells="1">
                  <from>
                    <xdr:col>8</xdr:col>
                    <xdr:colOff>209550</xdr:colOff>
                    <xdr:row>49</xdr:row>
                    <xdr:rowOff>19050</xdr:rowOff>
                  </from>
                  <to>
                    <xdr:col>11</xdr:col>
                    <xdr:colOff>0</xdr:colOff>
                    <xdr:row>49</xdr:row>
                    <xdr:rowOff>257175</xdr:rowOff>
                  </to>
                </anchor>
              </controlPr>
            </control>
          </mc:Choice>
        </mc:AlternateContent>
        <mc:AlternateContent>
          <mc:Choice Requires="x14">
            <control xmlns:r="http://schemas.openxmlformats.org/officeDocument/2006/relationships" shapeId="22549" r:id="rId24" name="Button 21">
              <controlPr defaultSize="0" print="0" autoFill="0" autoPict="0" macro="[0]!InsertRowsNarrative">
                <anchor moveWithCells="1" sizeWithCells="1">
                  <from>
                    <xdr:col>8</xdr:col>
                    <xdr:colOff>209550</xdr:colOff>
                    <xdr:row>60</xdr:row>
                    <xdr:rowOff>19050</xdr:rowOff>
                  </from>
                  <to>
                    <xdr:col>11</xdr:col>
                    <xdr:colOff>0</xdr:colOff>
                    <xdr:row>60</xdr:row>
                    <xdr:rowOff>257175</xdr:rowOff>
                  </to>
                </anchor>
              </controlPr>
            </control>
          </mc:Choice>
        </mc:AlternateContent>
        <mc:AlternateContent>
          <mc:Choice Requires="x14">
            <control xmlns:r="http://schemas.openxmlformats.org/officeDocument/2006/relationships" shapeId="22550" r:id="rId25" name="Button 22">
              <controlPr defaultSize="0" print="0" autoFill="0" autoPict="0" macro="[0]!InsertRowsNarrative">
                <anchor moveWithCells="1" sizeWithCells="1">
                  <from>
                    <xdr:col>8</xdr:col>
                    <xdr:colOff>209550</xdr:colOff>
                    <xdr:row>88</xdr:row>
                    <xdr:rowOff>19050</xdr:rowOff>
                  </from>
                  <to>
                    <xdr:col>11</xdr:col>
                    <xdr:colOff>0</xdr:colOff>
                    <xdr:row>88</xdr:row>
                    <xdr:rowOff>257175</xdr:rowOff>
                  </to>
                </anchor>
              </controlPr>
            </control>
          </mc:Choice>
        </mc:AlternateContent>
        <mc:AlternateContent>
          <mc:Choice Requires="x14">
            <control xmlns:r="http://schemas.openxmlformats.org/officeDocument/2006/relationships" shapeId="22551" r:id="rId26" name="Button 23">
              <controlPr defaultSize="0" print="0" autoFill="0" autoPict="0" macro="[0]!InsertRowsNarrative">
                <anchor moveWithCells="1" sizeWithCells="1">
                  <from>
                    <xdr:col>8</xdr:col>
                    <xdr:colOff>209550</xdr:colOff>
                    <xdr:row>99</xdr:row>
                    <xdr:rowOff>19050</xdr:rowOff>
                  </from>
                  <to>
                    <xdr:col>11</xdr:col>
                    <xdr:colOff>0</xdr:colOff>
                    <xdr:row>99</xdr:row>
                    <xdr:rowOff>257175</xdr:rowOff>
                  </to>
                </anchor>
              </controlPr>
            </control>
          </mc:Choice>
        </mc:AlternateContent>
        <mc:AlternateContent>
          <mc:Choice Requires="x14">
            <control xmlns:r="http://schemas.openxmlformats.org/officeDocument/2006/relationships" shapeId="22552" r:id="rId27" name="Button 24">
              <controlPr defaultSize="0" print="0" autoFill="0" autoPict="0" macro="[0]!InsertRowsNarrative">
                <anchor moveWithCells="1" sizeWithCells="1">
                  <from>
                    <xdr:col>8</xdr:col>
                    <xdr:colOff>209550</xdr:colOff>
                    <xdr:row>110</xdr:row>
                    <xdr:rowOff>19050</xdr:rowOff>
                  </from>
                  <to>
                    <xdr:col>11</xdr:col>
                    <xdr:colOff>0</xdr:colOff>
                    <xdr:row>110</xdr:row>
                    <xdr:rowOff>257175</xdr:rowOff>
                  </to>
                </anchor>
              </controlPr>
            </control>
          </mc:Choice>
        </mc:AlternateContent>
        <mc:AlternateContent>
          <mc:Choice Requires="x14">
            <control xmlns:r="http://schemas.openxmlformats.org/officeDocument/2006/relationships" shapeId="22553" r:id="rId28" name="Button 25">
              <controlPr defaultSize="0" print="0" autoFill="0" autoPict="0" macro="[0]!InsertRowsTravelConsultant">
                <anchor moveWithCells="1" sizeWithCells="1">
                  <from>
                    <xdr:col>0</xdr:col>
                    <xdr:colOff>47625</xdr:colOff>
                    <xdr:row>83</xdr:row>
                    <xdr:rowOff>180975</xdr:rowOff>
                  </from>
                  <to>
                    <xdr:col>1</xdr:col>
                    <xdr:colOff>85725</xdr:colOff>
                    <xdr:row>84</xdr:row>
                    <xdr:rowOff>238125</xdr:rowOff>
                  </to>
                </anchor>
              </controlPr>
            </control>
          </mc:Choice>
        </mc:AlternateContent>
        <mc:AlternateContent>
          <mc:Choice Requires="x14">
            <control xmlns:r="http://schemas.openxmlformats.org/officeDocument/2006/relationships" shapeId="22554" r:id="rId29" name="Button 26">
              <controlPr defaultSize="0" print="0" autoFill="0" autoPict="0" macro="[0]!Module1.DeleteSelectedRow">
                <anchor moveWithCells="1" sizeWithCells="1">
                  <from>
                    <xdr:col>1</xdr:col>
                    <xdr:colOff>152400</xdr:colOff>
                    <xdr:row>83</xdr:row>
                    <xdr:rowOff>180975</xdr:rowOff>
                  </from>
                  <to>
                    <xdr:col>2</xdr:col>
                    <xdr:colOff>0</xdr:colOff>
                    <xdr:row>84</xdr:row>
                    <xdr:rowOff>238125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N1321"/>
  <sheetViews>
    <sheetView workbookViewId="0" topLeftCell="A1">
      <selection activeCell="A80" sqref="A80:H80"/>
    </sheetView>
  </sheetViews>
  <sheetFormatPr defaultColWidth="9.140625" defaultRowHeight="15"/>
  <cols>
    <col min="1" max="1" width="24.00390625" style="4" customWidth="1"/>
    <col min="2" max="2" width="22.57421875" style="4" customWidth="1"/>
    <col min="3" max="3" width="9.421875" style="4" customWidth="1"/>
    <col min="4" max="4" width="10.57421875" style="4" customWidth="1"/>
    <col min="5" max="5" width="7.00390625" style="4" customWidth="1"/>
    <col min="6" max="6" width="9.00390625" style="4" customWidth="1"/>
    <col min="7" max="7" width="8.28125" style="4" customWidth="1"/>
    <col min="8" max="8" width="5.7109375" style="4" customWidth="1"/>
    <col min="9" max="9" width="11.421875" style="4" customWidth="1"/>
    <col min="10" max="10" width="12.28125" style="4" customWidth="1"/>
    <col min="11" max="11" width="11.28125" style="4" customWidth="1"/>
    <col min="12" max="16384" width="9.140625" style="4" customWidth="1"/>
  </cols>
  <sheetData>
    <row r="1" spans="1:14" ht="69.75" customHeight="1">
      <c r="A1" s="671" t="str">
        <f>'Budget Sheet Instructions'!B15</f>
        <v>Justice Systems and Alcohol and Substance Abuse</v>
      </c>
      <c r="B1" s="672"/>
      <c r="C1" s="672"/>
      <c r="D1" s="672"/>
      <c r="E1" s="672"/>
      <c r="F1" s="672"/>
      <c r="G1" s="13"/>
      <c r="H1" s="669" t="s">
        <v>104</v>
      </c>
      <c r="I1" s="669"/>
      <c r="J1" s="669"/>
      <c r="K1" s="670"/>
      <c r="L1" s="14"/>
      <c r="M1" s="14"/>
      <c r="N1" s="14"/>
    </row>
    <row r="2" spans="1:14" ht="15" customHeight="1">
      <c r="A2" s="678" t="s">
        <v>42</v>
      </c>
      <c r="B2" s="673"/>
      <c r="C2" s="673"/>
      <c r="D2" s="673"/>
      <c r="E2" s="673"/>
      <c r="F2" s="673"/>
      <c r="G2" s="74"/>
      <c r="H2" s="74"/>
      <c r="I2" s="67" t="str">
        <f>'Budget Sheet Instructions'!J15</f>
        <v>BJA</v>
      </c>
      <c r="J2" s="66" t="str">
        <f>'Budget Sheet Instructions'!K15</f>
        <v>16.608</v>
      </c>
      <c r="K2" s="15"/>
      <c r="L2" s="14"/>
      <c r="M2" s="14"/>
      <c r="N2" s="14"/>
    </row>
    <row r="3" spans="1:14" ht="15" customHeight="1">
      <c r="A3" s="717"/>
      <c r="B3" s="674"/>
      <c r="C3" s="674"/>
      <c r="D3" s="674"/>
      <c r="E3" s="674"/>
      <c r="F3" s="674"/>
      <c r="G3" s="75"/>
      <c r="H3" s="75"/>
      <c r="I3" s="75"/>
      <c r="J3" s="75"/>
      <c r="K3" s="16"/>
      <c r="L3" s="17"/>
      <c r="M3" s="14"/>
      <c r="N3" s="14"/>
    </row>
    <row r="4" spans="1:14" ht="15" customHeight="1">
      <c r="A4" s="28" t="s">
        <v>78</v>
      </c>
      <c r="B4" s="26"/>
      <c r="C4" s="26"/>
      <c r="D4" s="26"/>
      <c r="E4" s="26"/>
      <c r="F4" s="26"/>
      <c r="G4" s="26"/>
      <c r="H4" s="26"/>
      <c r="I4" s="26"/>
      <c r="J4" s="26"/>
      <c r="K4" s="27"/>
      <c r="L4" s="17"/>
      <c r="M4" s="14"/>
      <c r="N4" s="14"/>
    </row>
    <row r="5" spans="1:14" s="127" customFormat="1" ht="15" customHeight="1">
      <c r="A5" s="767" t="s">
        <v>216</v>
      </c>
      <c r="B5" s="767"/>
      <c r="C5" s="767"/>
      <c r="D5" s="767"/>
      <c r="E5" s="767"/>
      <c r="F5" s="767"/>
      <c r="G5" s="767"/>
      <c r="H5" s="767"/>
      <c r="I5" s="767"/>
      <c r="J5" s="767"/>
      <c r="K5" s="767"/>
      <c r="L5" s="302"/>
      <c r="M5" s="302"/>
      <c r="N5" s="302"/>
    </row>
    <row r="6" spans="1:14" s="127" customFormat="1" ht="15" customHeight="1">
      <c r="A6" s="251" t="s">
        <v>299</v>
      </c>
      <c r="B6" s="768"/>
      <c r="C6" s="768"/>
      <c r="D6" s="768"/>
      <c r="E6" s="768"/>
      <c r="F6" s="768"/>
      <c r="G6" s="768"/>
      <c r="H6" s="768"/>
      <c r="I6" s="768"/>
      <c r="J6" s="768"/>
      <c r="K6" s="768"/>
      <c r="L6" s="303"/>
      <c r="M6" s="303"/>
      <c r="N6" s="303"/>
    </row>
    <row r="7" spans="1:14" s="127" customFormat="1" ht="15" customHeight="1">
      <c r="A7" s="307" t="s">
        <v>292</v>
      </c>
      <c r="B7" s="769"/>
      <c r="C7" s="770"/>
      <c r="D7" s="309" t="s">
        <v>288</v>
      </c>
      <c r="E7" s="772"/>
      <c r="F7" s="773"/>
      <c r="G7" s="773"/>
      <c r="H7" s="774"/>
      <c r="I7" s="304" t="s">
        <v>218</v>
      </c>
      <c r="J7" s="771"/>
      <c r="K7" s="771"/>
      <c r="L7" s="766"/>
      <c r="M7" s="766"/>
      <c r="N7" s="766"/>
    </row>
    <row r="8" spans="1:14" s="127" customFormat="1" ht="15" customHeight="1">
      <c r="A8" s="307" t="s">
        <v>219</v>
      </c>
      <c r="B8" s="682"/>
      <c r="C8" s="684"/>
      <c r="D8" s="305" t="s">
        <v>290</v>
      </c>
      <c r="E8" s="769"/>
      <c r="F8" s="775"/>
      <c r="G8" s="775"/>
      <c r="H8" s="770"/>
      <c r="I8" s="304" t="s">
        <v>289</v>
      </c>
      <c r="J8" s="458"/>
      <c r="K8" s="460"/>
      <c r="L8" s="766"/>
      <c r="M8" s="766"/>
      <c r="N8" s="766"/>
    </row>
    <row r="9" spans="1:14" ht="15.75" thickBot="1">
      <c r="A9" s="20" t="s">
        <v>32</v>
      </c>
      <c r="B9" s="21"/>
      <c r="C9" s="21"/>
      <c r="D9" s="21"/>
      <c r="E9" s="21"/>
      <c r="F9" s="21"/>
      <c r="G9" s="21"/>
      <c r="H9" s="21"/>
      <c r="I9" s="21"/>
      <c r="J9" s="21"/>
      <c r="K9" s="22"/>
      <c r="L9" s="17"/>
      <c r="M9" s="14"/>
      <c r="N9" s="14"/>
    </row>
    <row r="10" spans="1:14" ht="15.75" thickTop="1">
      <c r="A10" s="666" t="s">
        <v>11</v>
      </c>
      <c r="B10" s="668"/>
      <c r="C10" s="666" t="s">
        <v>3</v>
      </c>
      <c r="D10" s="667"/>
      <c r="E10" s="667"/>
      <c r="F10" s="667"/>
      <c r="G10" s="667"/>
      <c r="H10" s="667"/>
      <c r="I10" s="667"/>
      <c r="J10" s="667"/>
      <c r="K10" s="668"/>
      <c r="L10" s="17"/>
      <c r="M10" s="14"/>
      <c r="N10" s="14"/>
    </row>
    <row r="11" spans="1:14" ht="28.5" customHeight="1">
      <c r="A11" s="520" t="s">
        <v>89</v>
      </c>
      <c r="B11" s="522"/>
      <c r="C11" s="520" t="s">
        <v>75</v>
      </c>
      <c r="D11" s="521"/>
      <c r="E11" s="521"/>
      <c r="F11" s="521"/>
      <c r="G11" s="521"/>
      <c r="H11" s="521"/>
      <c r="I11" s="521"/>
      <c r="J11" s="521"/>
      <c r="K11" s="522"/>
      <c r="L11" s="17"/>
      <c r="M11" s="14"/>
      <c r="N11" s="14"/>
    </row>
    <row r="12" spans="1:14" ht="15" customHeight="1">
      <c r="A12" s="718"/>
      <c r="B12" s="718"/>
      <c r="C12" s="660" t="s">
        <v>111</v>
      </c>
      <c r="D12" s="705" t="s">
        <v>22</v>
      </c>
      <c r="E12" s="705" t="s">
        <v>73</v>
      </c>
      <c r="F12" s="590" t="s">
        <v>80</v>
      </c>
      <c r="G12" s="591"/>
      <c r="H12" s="706" t="s">
        <v>79</v>
      </c>
      <c r="I12" s="706" t="s">
        <v>76</v>
      </c>
      <c r="J12" s="707" t="s">
        <v>74</v>
      </c>
      <c r="K12" s="706" t="s">
        <v>52</v>
      </c>
      <c r="L12" s="17"/>
      <c r="M12" s="14"/>
      <c r="N12" s="14"/>
    </row>
    <row r="13" spans="1:14" ht="21.75" customHeight="1">
      <c r="A13" s="718"/>
      <c r="B13" s="718"/>
      <c r="C13" s="661"/>
      <c r="D13" s="705"/>
      <c r="E13" s="705"/>
      <c r="F13" s="593"/>
      <c r="G13" s="594"/>
      <c r="H13" s="706"/>
      <c r="I13" s="706"/>
      <c r="J13" s="707"/>
      <c r="K13" s="706"/>
      <c r="L13" s="17"/>
      <c r="M13" s="14"/>
      <c r="N13" s="14"/>
    </row>
    <row r="14" spans="1:14" ht="30" customHeight="1" hidden="1">
      <c r="A14" s="710"/>
      <c r="B14" s="710"/>
      <c r="C14" s="115"/>
      <c r="D14" s="79"/>
      <c r="E14" s="79"/>
      <c r="F14" s="618"/>
      <c r="G14" s="711"/>
      <c r="H14" s="54"/>
      <c r="I14" s="47">
        <f>CEILING(C14*D14*F14*H14,1)</f>
        <v>0</v>
      </c>
      <c r="J14" s="78"/>
      <c r="K14" s="47">
        <f>IF(I14-J14&lt;0,0,I14-J14)</f>
        <v>0</v>
      </c>
      <c r="L14" s="29"/>
      <c r="M14" s="14"/>
      <c r="N14" s="14"/>
    </row>
    <row r="15" spans="1:14" ht="30" customHeight="1" hidden="1">
      <c r="A15" s="712"/>
      <c r="B15" s="712"/>
      <c r="C15" s="116"/>
      <c r="D15" s="88"/>
      <c r="E15" s="88"/>
      <c r="F15" s="713"/>
      <c r="G15" s="714"/>
      <c r="H15" s="83"/>
      <c r="I15" s="47">
        <f>CEILING(D15*F15*H15,1)</f>
        <v>0</v>
      </c>
      <c r="J15" s="82"/>
      <c r="K15" s="47">
        <f>IF(I15-J15&lt;0,0,I15-J15)</f>
        <v>0</v>
      </c>
      <c r="L15" s="29"/>
      <c r="M15" s="14"/>
      <c r="N15" s="14"/>
    </row>
    <row r="16" spans="1:11" ht="15">
      <c r="A16" s="529" t="s">
        <v>54</v>
      </c>
      <c r="B16" s="529"/>
      <c r="C16" s="529"/>
      <c r="D16" s="529"/>
      <c r="E16" s="529"/>
      <c r="F16" s="529"/>
      <c r="G16" s="529"/>
      <c r="H16" s="529"/>
      <c r="I16" s="47">
        <f>SUM(I14:I15)</f>
        <v>0</v>
      </c>
      <c r="J16" s="47">
        <f>SUM(J14:J15)</f>
        <v>0</v>
      </c>
      <c r="K16" s="47">
        <f>SUM(K14:K15)</f>
        <v>0</v>
      </c>
    </row>
    <row r="17" spans="1:11" ht="22.5" customHeight="1">
      <c r="A17" s="57" t="s">
        <v>21</v>
      </c>
      <c r="B17" s="76"/>
      <c r="C17" s="111"/>
      <c r="D17" s="77"/>
      <c r="E17" s="77"/>
      <c r="F17" s="77"/>
      <c r="G17" s="77"/>
      <c r="H17" s="77"/>
      <c r="I17" s="55"/>
      <c r="J17" s="55"/>
      <c r="K17" s="56"/>
    </row>
    <row r="18" spans="1:11" ht="200.1" customHeight="1">
      <c r="A18" s="397"/>
      <c r="B18" s="398"/>
      <c r="C18" s="398"/>
      <c r="D18" s="398"/>
      <c r="E18" s="398"/>
      <c r="F18" s="398"/>
      <c r="G18" s="398"/>
      <c r="H18" s="398"/>
      <c r="I18" s="398"/>
      <c r="J18" s="398"/>
      <c r="K18" s="399"/>
    </row>
    <row r="19" spans="1:11" ht="16.5" customHeight="1" hidden="1">
      <c r="A19" s="403"/>
      <c r="B19" s="404"/>
      <c r="C19" s="404"/>
      <c r="D19" s="404"/>
      <c r="E19" s="404"/>
      <c r="F19" s="404"/>
      <c r="G19" s="404"/>
      <c r="H19" s="404"/>
      <c r="I19" s="404"/>
      <c r="J19" s="404"/>
      <c r="K19" s="405"/>
    </row>
    <row r="20" spans="1:11" ht="15.75" thickBot="1">
      <c r="A20" s="20" t="s">
        <v>33</v>
      </c>
      <c r="B20" s="21"/>
      <c r="C20" s="21"/>
      <c r="D20" s="21"/>
      <c r="E20" s="21"/>
      <c r="F20" s="21"/>
      <c r="G20" s="21"/>
      <c r="H20" s="21"/>
      <c r="I20" s="21"/>
      <c r="J20" s="21"/>
      <c r="K20" s="22"/>
    </row>
    <row r="21" spans="1:11" ht="15.75" thickTop="1">
      <c r="A21" s="666" t="s">
        <v>12</v>
      </c>
      <c r="B21" s="667"/>
      <c r="C21" s="668"/>
      <c r="D21" s="715" t="s">
        <v>3</v>
      </c>
      <c r="E21" s="715"/>
      <c r="F21" s="715"/>
      <c r="G21" s="715"/>
      <c r="H21" s="715"/>
      <c r="I21" s="715"/>
      <c r="J21" s="715"/>
      <c r="K21" s="715"/>
    </row>
    <row r="22" spans="1:11" ht="28.5" customHeight="1">
      <c r="A22" s="520" t="s">
        <v>23</v>
      </c>
      <c r="B22" s="521"/>
      <c r="C22" s="522"/>
      <c r="D22" s="716" t="s">
        <v>85</v>
      </c>
      <c r="E22" s="716"/>
      <c r="F22" s="716"/>
      <c r="G22" s="716"/>
      <c r="H22" s="716"/>
      <c r="I22" s="716"/>
      <c r="J22" s="716"/>
      <c r="K22" s="716"/>
    </row>
    <row r="23" spans="1:11" ht="15" customHeight="1">
      <c r="A23" s="480"/>
      <c r="B23" s="481"/>
      <c r="C23" s="482"/>
      <c r="D23" s="705" t="s">
        <v>96</v>
      </c>
      <c r="E23" s="705"/>
      <c r="F23" s="706" t="s">
        <v>73</v>
      </c>
      <c r="G23" s="706"/>
      <c r="H23" s="706"/>
      <c r="I23" s="706" t="s">
        <v>76</v>
      </c>
      <c r="J23" s="707" t="s">
        <v>74</v>
      </c>
      <c r="K23" s="706" t="s">
        <v>52</v>
      </c>
    </row>
    <row r="24" spans="1:11" ht="20.25" customHeight="1">
      <c r="A24" s="483"/>
      <c r="B24" s="484"/>
      <c r="C24" s="485"/>
      <c r="D24" s="705"/>
      <c r="E24" s="705"/>
      <c r="F24" s="706"/>
      <c r="G24" s="706"/>
      <c r="H24" s="706"/>
      <c r="I24" s="706"/>
      <c r="J24" s="707"/>
      <c r="K24" s="706"/>
    </row>
    <row r="25" spans="1:11" ht="30" customHeight="1" hidden="1">
      <c r="A25" s="562"/>
      <c r="B25" s="580"/>
      <c r="C25" s="563"/>
      <c r="D25" s="709"/>
      <c r="E25" s="709"/>
      <c r="F25" s="719"/>
      <c r="G25" s="719"/>
      <c r="H25" s="719"/>
      <c r="I25" s="47">
        <f>CEILING(D25*F25,1)</f>
        <v>0</v>
      </c>
      <c r="J25" s="78"/>
      <c r="K25" s="47">
        <f>IF(I25-J25&lt;0,0,I25-J25)</f>
        <v>0</v>
      </c>
    </row>
    <row r="26" spans="1:11" ht="30" customHeight="1" hidden="1">
      <c r="A26" s="587"/>
      <c r="B26" s="589"/>
      <c r="C26" s="112"/>
      <c r="D26" s="720"/>
      <c r="E26" s="720"/>
      <c r="F26" s="721"/>
      <c r="G26" s="721"/>
      <c r="H26" s="721"/>
      <c r="I26" s="47">
        <f>CEILING(D26*F26,1)</f>
        <v>0</v>
      </c>
      <c r="J26" s="82"/>
      <c r="K26" s="47">
        <f>IF(I26-J26&lt;0,0,I26-J26)</f>
        <v>0</v>
      </c>
    </row>
    <row r="27" spans="1:11" ht="15">
      <c r="A27" s="468" t="s">
        <v>20</v>
      </c>
      <c r="B27" s="469"/>
      <c r="C27" s="469"/>
      <c r="D27" s="469"/>
      <c r="E27" s="469"/>
      <c r="F27" s="469"/>
      <c r="G27" s="469"/>
      <c r="H27" s="470"/>
      <c r="I27" s="47">
        <f>SUM(I25:I26)</f>
        <v>0</v>
      </c>
      <c r="J27" s="47">
        <f>SUM(J25:J26)</f>
        <v>0</v>
      </c>
      <c r="K27" s="47">
        <f>SUM(K25:K26)</f>
        <v>0</v>
      </c>
    </row>
    <row r="28" spans="1:11" ht="22.5" customHeight="1">
      <c r="A28" s="57" t="s">
        <v>21</v>
      </c>
      <c r="B28" s="76"/>
      <c r="C28" s="111"/>
      <c r="D28" s="77"/>
      <c r="E28" s="77"/>
      <c r="F28" s="77"/>
      <c r="G28" s="77"/>
      <c r="H28" s="77"/>
      <c r="I28" s="55"/>
      <c r="J28" s="55"/>
      <c r="K28" s="56"/>
    </row>
    <row r="29" spans="1:11" ht="200.1" customHeight="1">
      <c r="A29" s="397"/>
      <c r="B29" s="398"/>
      <c r="C29" s="398"/>
      <c r="D29" s="398"/>
      <c r="E29" s="398"/>
      <c r="F29" s="398"/>
      <c r="G29" s="398"/>
      <c r="H29" s="398"/>
      <c r="I29" s="398"/>
      <c r="J29" s="398"/>
      <c r="K29" s="399"/>
    </row>
    <row r="30" spans="1:11" ht="16.5" customHeight="1" hidden="1">
      <c r="A30" s="403"/>
      <c r="B30" s="404"/>
      <c r="C30" s="404"/>
      <c r="D30" s="404"/>
      <c r="E30" s="404"/>
      <c r="F30" s="404"/>
      <c r="G30" s="404"/>
      <c r="H30" s="404"/>
      <c r="I30" s="404"/>
      <c r="J30" s="404"/>
      <c r="K30" s="405"/>
    </row>
    <row r="31" spans="1:11" ht="15.75" thickBot="1">
      <c r="A31" s="20" t="s">
        <v>34</v>
      </c>
      <c r="B31" s="21"/>
      <c r="C31" s="21"/>
      <c r="D31" s="21"/>
      <c r="E31" s="21"/>
      <c r="F31" s="21"/>
      <c r="G31" s="21"/>
      <c r="H31" s="21"/>
      <c r="I31" s="21"/>
      <c r="J31" s="21"/>
      <c r="K31" s="22"/>
    </row>
    <row r="32" spans="1:11" ht="15.75" thickTop="1">
      <c r="A32" s="18" t="s">
        <v>13</v>
      </c>
      <c r="B32" s="630" t="s">
        <v>14</v>
      </c>
      <c r="C32" s="632"/>
      <c r="D32" s="630" t="s">
        <v>15</v>
      </c>
      <c r="E32" s="632"/>
      <c r="F32" s="724" t="s">
        <v>3</v>
      </c>
      <c r="G32" s="725"/>
      <c r="H32" s="725"/>
      <c r="I32" s="725"/>
      <c r="J32" s="725"/>
      <c r="K32" s="726"/>
    </row>
    <row r="33" spans="1:11" ht="47.25" customHeight="1">
      <c r="A33" s="73" t="s">
        <v>24</v>
      </c>
      <c r="B33" s="520" t="s">
        <v>86</v>
      </c>
      <c r="C33" s="522"/>
      <c r="D33" s="520" t="s">
        <v>25</v>
      </c>
      <c r="E33" s="522"/>
      <c r="F33" s="520" t="s">
        <v>28</v>
      </c>
      <c r="G33" s="521"/>
      <c r="H33" s="521"/>
      <c r="I33" s="521"/>
      <c r="J33" s="521"/>
      <c r="K33" s="522"/>
    </row>
    <row r="34" spans="1:11" ht="15" customHeight="1">
      <c r="A34" s="480"/>
      <c r="B34" s="481"/>
      <c r="C34" s="481"/>
      <c r="D34" s="481"/>
      <c r="E34" s="482"/>
      <c r="F34" s="706" t="s">
        <v>26</v>
      </c>
      <c r="G34" s="707" t="s">
        <v>72</v>
      </c>
      <c r="H34" s="706" t="s">
        <v>27</v>
      </c>
      <c r="I34" s="706" t="s">
        <v>76</v>
      </c>
      <c r="J34" s="707" t="s">
        <v>74</v>
      </c>
      <c r="K34" s="706" t="s">
        <v>52</v>
      </c>
    </row>
    <row r="35" spans="1:11" s="19" customFormat="1" ht="33.75" customHeight="1">
      <c r="A35" s="483"/>
      <c r="B35" s="484"/>
      <c r="C35" s="484"/>
      <c r="D35" s="484"/>
      <c r="E35" s="485"/>
      <c r="F35" s="706"/>
      <c r="G35" s="707"/>
      <c r="H35" s="706"/>
      <c r="I35" s="706"/>
      <c r="J35" s="707"/>
      <c r="K35" s="706"/>
    </row>
    <row r="36" spans="1:11" s="19" customFormat="1" ht="45" customHeight="1" hidden="1">
      <c r="A36" s="48"/>
      <c r="B36" s="722"/>
      <c r="C36" s="723"/>
      <c r="D36" s="511"/>
      <c r="E36" s="511"/>
      <c r="F36" s="79"/>
      <c r="G36" s="72"/>
      <c r="H36" s="49"/>
      <c r="I36" s="47">
        <f>CEILING(F36*G36*H36,1)</f>
        <v>0</v>
      </c>
      <c r="J36" s="78"/>
      <c r="K36" s="47">
        <f>IF(I36-J36&lt;0,0,I36-J36)</f>
        <v>0</v>
      </c>
    </row>
    <row r="37" spans="1:11" s="19" customFormat="1" ht="45" customHeight="1" hidden="1">
      <c r="A37" s="84"/>
      <c r="B37" s="85"/>
      <c r="C37" s="110"/>
      <c r="D37" s="704"/>
      <c r="E37" s="704"/>
      <c r="F37" s="88"/>
      <c r="G37" s="86"/>
      <c r="H37" s="87"/>
      <c r="I37" s="47">
        <f>CEILING(F37*G37*H37,1)</f>
        <v>0</v>
      </c>
      <c r="J37" s="82"/>
      <c r="K37" s="47">
        <f>IF(I37-J37&lt;0,0,I37-J37)</f>
        <v>0</v>
      </c>
    </row>
    <row r="38" spans="1:11" ht="15">
      <c r="A38" s="468" t="s">
        <v>20</v>
      </c>
      <c r="B38" s="469"/>
      <c r="C38" s="469"/>
      <c r="D38" s="469"/>
      <c r="E38" s="469"/>
      <c r="F38" s="469"/>
      <c r="G38" s="469"/>
      <c r="H38" s="470"/>
      <c r="I38" s="47">
        <f>SUM(I36:I37)</f>
        <v>0</v>
      </c>
      <c r="J38" s="47">
        <f>SUM(J36:J37)</f>
        <v>0</v>
      </c>
      <c r="K38" s="47">
        <f>SUM(K36:K37)</f>
        <v>0</v>
      </c>
    </row>
    <row r="39" spans="1:11" ht="22.5" customHeight="1">
      <c r="A39" s="57" t="s">
        <v>21</v>
      </c>
      <c r="B39" s="76"/>
      <c r="C39" s="111"/>
      <c r="D39" s="77"/>
      <c r="E39" s="77"/>
      <c r="F39" s="77"/>
      <c r="G39" s="77"/>
      <c r="H39" s="77"/>
      <c r="I39" s="55"/>
      <c r="J39" s="55"/>
      <c r="K39" s="56"/>
    </row>
    <row r="40" spans="1:11" ht="200.1" customHeight="1">
      <c r="A40" s="397"/>
      <c r="B40" s="398"/>
      <c r="C40" s="398"/>
      <c r="D40" s="398"/>
      <c r="E40" s="398"/>
      <c r="F40" s="398"/>
      <c r="G40" s="398"/>
      <c r="H40" s="398"/>
      <c r="I40" s="398"/>
      <c r="J40" s="398"/>
      <c r="K40" s="399"/>
    </row>
    <row r="41" spans="1:11" ht="16.5" customHeight="1" hidden="1">
      <c r="A41" s="403"/>
      <c r="B41" s="404"/>
      <c r="C41" s="404"/>
      <c r="D41" s="404"/>
      <c r="E41" s="404"/>
      <c r="F41" s="404"/>
      <c r="G41" s="404"/>
      <c r="H41" s="404"/>
      <c r="I41" s="404"/>
      <c r="J41" s="404"/>
      <c r="K41" s="405"/>
    </row>
    <row r="42" spans="1:11" ht="15.75" thickBot="1">
      <c r="A42" s="20" t="s">
        <v>35</v>
      </c>
      <c r="B42" s="21"/>
      <c r="C42" s="21"/>
      <c r="D42" s="21"/>
      <c r="E42" s="21"/>
      <c r="F42" s="21"/>
      <c r="G42" s="21"/>
      <c r="H42" s="21"/>
      <c r="I42" s="21"/>
      <c r="J42" s="21"/>
      <c r="K42" s="22"/>
    </row>
    <row r="43" spans="1:11" ht="15.75" thickTop="1">
      <c r="A43" s="666" t="s">
        <v>18</v>
      </c>
      <c r="B43" s="667"/>
      <c r="C43" s="668"/>
      <c r="D43" s="575" t="s">
        <v>3</v>
      </c>
      <c r="E43" s="576"/>
      <c r="F43" s="576"/>
      <c r="G43" s="576"/>
      <c r="H43" s="576"/>
      <c r="I43" s="576"/>
      <c r="J43" s="576"/>
      <c r="K43" s="577"/>
    </row>
    <row r="44" spans="1:11" ht="30" customHeight="1">
      <c r="A44" s="520" t="s">
        <v>29</v>
      </c>
      <c r="B44" s="521"/>
      <c r="C44" s="522"/>
      <c r="D44" s="520" t="s">
        <v>30</v>
      </c>
      <c r="E44" s="521"/>
      <c r="F44" s="521"/>
      <c r="G44" s="521"/>
      <c r="H44" s="521"/>
      <c r="I44" s="521"/>
      <c r="J44" s="521"/>
      <c r="K44" s="522"/>
    </row>
    <row r="45" spans="1:11" ht="15" customHeight="1">
      <c r="A45" s="480"/>
      <c r="B45" s="481"/>
      <c r="C45" s="482"/>
      <c r="D45" s="705" t="s">
        <v>31</v>
      </c>
      <c r="E45" s="705"/>
      <c r="F45" s="706" t="s">
        <v>26</v>
      </c>
      <c r="G45" s="706"/>
      <c r="H45" s="706"/>
      <c r="I45" s="706" t="s">
        <v>76</v>
      </c>
      <c r="J45" s="707" t="s">
        <v>74</v>
      </c>
      <c r="K45" s="706" t="s">
        <v>52</v>
      </c>
    </row>
    <row r="46" spans="1:11" ht="15">
      <c r="A46" s="483"/>
      <c r="B46" s="484"/>
      <c r="C46" s="485"/>
      <c r="D46" s="705"/>
      <c r="E46" s="705"/>
      <c r="F46" s="706"/>
      <c r="G46" s="706"/>
      <c r="H46" s="706"/>
      <c r="I46" s="706"/>
      <c r="J46" s="707"/>
      <c r="K46" s="706"/>
    </row>
    <row r="47" spans="1:11" ht="45.75" customHeight="1" hidden="1">
      <c r="A47" s="465"/>
      <c r="B47" s="466"/>
      <c r="C47" s="467"/>
      <c r="D47" s="708"/>
      <c r="E47" s="708"/>
      <c r="F47" s="709"/>
      <c r="G47" s="709"/>
      <c r="H47" s="709"/>
      <c r="I47" s="47">
        <f>CEILING(D47*F47,1)</f>
        <v>0</v>
      </c>
      <c r="J47" s="78"/>
      <c r="K47" s="47">
        <f>IF(I47-J47&lt;0,0,I47-J47)</f>
        <v>0</v>
      </c>
    </row>
    <row r="48" spans="1:11" ht="45.75" customHeight="1" hidden="1">
      <c r="A48" s="727"/>
      <c r="B48" s="728"/>
      <c r="C48" s="114"/>
      <c r="D48" s="729"/>
      <c r="E48" s="729"/>
      <c r="F48" s="720"/>
      <c r="G48" s="720"/>
      <c r="H48" s="720"/>
      <c r="I48" s="47">
        <f>CEILING(D48*F48,1)</f>
        <v>0</v>
      </c>
      <c r="J48" s="82"/>
      <c r="K48" s="47">
        <f>IF(I48-J48&lt;0,0,I48-J48)</f>
        <v>0</v>
      </c>
    </row>
    <row r="49" spans="1:11" ht="15">
      <c r="A49" s="468" t="s">
        <v>20</v>
      </c>
      <c r="B49" s="469"/>
      <c r="C49" s="469"/>
      <c r="D49" s="469"/>
      <c r="E49" s="469"/>
      <c r="F49" s="469"/>
      <c r="G49" s="469"/>
      <c r="H49" s="470"/>
      <c r="I49" s="47">
        <f>SUM(I47:I48)</f>
        <v>0</v>
      </c>
      <c r="J49" s="47">
        <f>SUM(J47:J48)</f>
        <v>0</v>
      </c>
      <c r="K49" s="47">
        <f>SUM(K47:K48)</f>
        <v>0</v>
      </c>
    </row>
    <row r="50" spans="1:11" ht="22.5" customHeight="1">
      <c r="A50" s="57" t="s">
        <v>21</v>
      </c>
      <c r="B50" s="76"/>
      <c r="C50" s="111"/>
      <c r="D50" s="77"/>
      <c r="E50" s="77"/>
      <c r="F50" s="77"/>
      <c r="G50" s="77"/>
      <c r="H50" s="77"/>
      <c r="I50" s="55"/>
      <c r="J50" s="55"/>
      <c r="K50" s="56"/>
    </row>
    <row r="51" spans="1:11" ht="200.1" customHeight="1">
      <c r="A51" s="397"/>
      <c r="B51" s="398"/>
      <c r="C51" s="398"/>
      <c r="D51" s="398"/>
      <c r="E51" s="398"/>
      <c r="F51" s="398"/>
      <c r="G51" s="398"/>
      <c r="H51" s="398"/>
      <c r="I51" s="398"/>
      <c r="J51" s="398"/>
      <c r="K51" s="399"/>
    </row>
    <row r="52" spans="1:11" ht="16.5" customHeight="1" hidden="1">
      <c r="A52" s="403"/>
      <c r="B52" s="404"/>
      <c r="C52" s="404"/>
      <c r="D52" s="404"/>
      <c r="E52" s="404"/>
      <c r="F52" s="404"/>
      <c r="G52" s="404"/>
      <c r="H52" s="404"/>
      <c r="I52" s="404"/>
      <c r="J52" s="404"/>
      <c r="K52" s="405"/>
    </row>
    <row r="53" spans="1:11" ht="15.75" thickBot="1">
      <c r="A53" s="20" t="s">
        <v>37</v>
      </c>
      <c r="B53" s="21"/>
      <c r="C53" s="21"/>
      <c r="D53" s="21"/>
      <c r="E53" s="21"/>
      <c r="F53" s="21"/>
      <c r="G53" s="21"/>
      <c r="H53" s="21"/>
      <c r="I53" s="21"/>
      <c r="J53" s="21"/>
      <c r="K53" s="22"/>
    </row>
    <row r="54" spans="1:11" ht="15.75" thickTop="1">
      <c r="A54" s="666" t="s">
        <v>16</v>
      </c>
      <c r="B54" s="667"/>
      <c r="C54" s="668"/>
      <c r="D54" s="575" t="s">
        <v>3</v>
      </c>
      <c r="E54" s="576"/>
      <c r="F54" s="576"/>
      <c r="G54" s="576"/>
      <c r="H54" s="576"/>
      <c r="I54" s="576"/>
      <c r="J54" s="576"/>
      <c r="K54" s="577"/>
    </row>
    <row r="55" spans="1:11" ht="28.5" customHeight="1">
      <c r="A55" s="520" t="s">
        <v>36</v>
      </c>
      <c r="B55" s="521"/>
      <c r="C55" s="522"/>
      <c r="D55" s="520" t="s">
        <v>38</v>
      </c>
      <c r="E55" s="521"/>
      <c r="F55" s="521"/>
      <c r="G55" s="521"/>
      <c r="H55" s="521"/>
      <c r="I55" s="521"/>
      <c r="J55" s="521"/>
      <c r="K55" s="522"/>
    </row>
    <row r="56" spans="1:11" ht="15" customHeight="1">
      <c r="A56" s="480"/>
      <c r="B56" s="481"/>
      <c r="C56" s="482"/>
      <c r="D56" s="705" t="s">
        <v>31</v>
      </c>
      <c r="E56" s="705"/>
      <c r="F56" s="706" t="s">
        <v>26</v>
      </c>
      <c r="G56" s="706"/>
      <c r="H56" s="706"/>
      <c r="I56" s="706" t="s">
        <v>76</v>
      </c>
      <c r="J56" s="707" t="s">
        <v>74</v>
      </c>
      <c r="K56" s="706" t="s">
        <v>52</v>
      </c>
    </row>
    <row r="57" spans="1:11" ht="15">
      <c r="A57" s="483"/>
      <c r="B57" s="484"/>
      <c r="C57" s="485"/>
      <c r="D57" s="705"/>
      <c r="E57" s="705"/>
      <c r="F57" s="706"/>
      <c r="G57" s="706"/>
      <c r="H57" s="706"/>
      <c r="I57" s="706"/>
      <c r="J57" s="707"/>
      <c r="K57" s="706"/>
    </row>
    <row r="58" spans="1:11" ht="30" customHeight="1" hidden="1">
      <c r="A58" s="562"/>
      <c r="B58" s="580"/>
      <c r="C58" s="563"/>
      <c r="D58" s="708"/>
      <c r="E58" s="708"/>
      <c r="F58" s="730"/>
      <c r="G58" s="730"/>
      <c r="H58" s="730"/>
      <c r="I58" s="47">
        <f>CEILING(D58*F58,1)</f>
        <v>0</v>
      </c>
      <c r="J58" s="78"/>
      <c r="K58" s="47">
        <f>IF(I58-J58&lt;0,0,I58-J58)</f>
        <v>0</v>
      </c>
    </row>
    <row r="59" spans="1:11" ht="30" customHeight="1" hidden="1">
      <c r="A59" s="587"/>
      <c r="B59" s="589"/>
      <c r="C59" s="112"/>
      <c r="D59" s="729"/>
      <c r="E59" s="729"/>
      <c r="F59" s="731"/>
      <c r="G59" s="731"/>
      <c r="H59" s="731"/>
      <c r="I59" s="47">
        <f>CEILING(D59*F59,1)</f>
        <v>0</v>
      </c>
      <c r="J59" s="82"/>
      <c r="K59" s="47">
        <f>IF(I59-J59&lt;0,0,I59-J59)</f>
        <v>0</v>
      </c>
    </row>
    <row r="60" spans="1:11" ht="15">
      <c r="A60" s="468" t="s">
        <v>20</v>
      </c>
      <c r="B60" s="469"/>
      <c r="C60" s="469"/>
      <c r="D60" s="469"/>
      <c r="E60" s="469"/>
      <c r="F60" s="469"/>
      <c r="G60" s="469"/>
      <c r="H60" s="470"/>
      <c r="I60" s="47">
        <f>SUM(I58:I59)</f>
        <v>0</v>
      </c>
      <c r="J60" s="47">
        <f>SUM(J58:J59)</f>
        <v>0</v>
      </c>
      <c r="K60" s="47">
        <f>SUM(K58:K59)</f>
        <v>0</v>
      </c>
    </row>
    <row r="61" spans="1:11" ht="22.5" customHeight="1">
      <c r="A61" s="57" t="s">
        <v>21</v>
      </c>
      <c r="B61" s="76"/>
      <c r="C61" s="111"/>
      <c r="D61" s="77"/>
      <c r="E61" s="77"/>
      <c r="F61" s="77"/>
      <c r="G61" s="77"/>
      <c r="H61" s="77"/>
      <c r="I61" s="55"/>
      <c r="J61" s="55"/>
      <c r="K61" s="56"/>
    </row>
    <row r="62" spans="1:11" ht="200.1" customHeight="1">
      <c r="A62" s="397"/>
      <c r="B62" s="398"/>
      <c r="C62" s="398"/>
      <c r="D62" s="398"/>
      <c r="E62" s="398"/>
      <c r="F62" s="398"/>
      <c r="G62" s="398"/>
      <c r="H62" s="398"/>
      <c r="I62" s="398"/>
      <c r="J62" s="398"/>
      <c r="K62" s="399"/>
    </row>
    <row r="63" spans="1:11" ht="16.5" customHeight="1" hidden="1">
      <c r="A63" s="403"/>
      <c r="B63" s="404"/>
      <c r="C63" s="404"/>
      <c r="D63" s="404"/>
      <c r="E63" s="404"/>
      <c r="F63" s="404"/>
      <c r="G63" s="404"/>
      <c r="H63" s="404"/>
      <c r="I63" s="404"/>
      <c r="J63" s="404"/>
      <c r="K63" s="405"/>
    </row>
    <row r="64" spans="1:11" ht="15.75" thickBot="1">
      <c r="A64" s="20" t="s">
        <v>39</v>
      </c>
      <c r="B64" s="21"/>
      <c r="C64" s="21"/>
      <c r="D64" s="21"/>
      <c r="E64" s="21"/>
      <c r="F64" s="21"/>
      <c r="G64" s="21"/>
      <c r="H64" s="21"/>
      <c r="I64" s="21"/>
      <c r="J64" s="21"/>
      <c r="K64" s="22"/>
    </row>
    <row r="65" spans="1:11" ht="15.75" thickTop="1">
      <c r="A65" s="666" t="s">
        <v>17</v>
      </c>
      <c r="B65" s="667"/>
      <c r="C65" s="668"/>
      <c r="D65" s="575" t="s">
        <v>3</v>
      </c>
      <c r="E65" s="576"/>
      <c r="F65" s="576"/>
      <c r="G65" s="576"/>
      <c r="H65" s="576"/>
      <c r="I65" s="576"/>
      <c r="J65" s="576"/>
      <c r="K65" s="577"/>
    </row>
    <row r="66" spans="1:11" ht="28.5" customHeight="1">
      <c r="A66" s="520" t="s">
        <v>87</v>
      </c>
      <c r="B66" s="521"/>
      <c r="C66" s="522"/>
      <c r="D66" s="741" t="s">
        <v>40</v>
      </c>
      <c r="E66" s="742"/>
      <c r="F66" s="742"/>
      <c r="G66" s="742"/>
      <c r="H66" s="742"/>
      <c r="I66" s="742"/>
      <c r="J66" s="742"/>
      <c r="K66" s="743"/>
    </row>
    <row r="67" spans="1:11" ht="15" customHeight="1">
      <c r="A67" s="480"/>
      <c r="B67" s="481"/>
      <c r="C67" s="482"/>
      <c r="D67" s="705" t="s">
        <v>31</v>
      </c>
      <c r="E67" s="705"/>
      <c r="F67" s="706" t="s">
        <v>26</v>
      </c>
      <c r="G67" s="706"/>
      <c r="H67" s="706"/>
      <c r="I67" s="706" t="s">
        <v>76</v>
      </c>
      <c r="J67" s="707" t="s">
        <v>74</v>
      </c>
      <c r="K67" s="706" t="s">
        <v>52</v>
      </c>
    </row>
    <row r="68" spans="1:11" ht="15">
      <c r="A68" s="483"/>
      <c r="B68" s="484"/>
      <c r="C68" s="485"/>
      <c r="D68" s="705"/>
      <c r="E68" s="705"/>
      <c r="F68" s="706"/>
      <c r="G68" s="706"/>
      <c r="H68" s="706"/>
      <c r="I68" s="706"/>
      <c r="J68" s="707"/>
      <c r="K68" s="706"/>
    </row>
    <row r="69" spans="1:11" ht="30" customHeight="1" hidden="1">
      <c r="A69" s="738"/>
      <c r="B69" s="739"/>
      <c r="C69" s="740"/>
      <c r="D69" s="744"/>
      <c r="E69" s="744"/>
      <c r="F69" s="745"/>
      <c r="G69" s="745"/>
      <c r="H69" s="745"/>
      <c r="I69" s="47">
        <f>CEILING(D69*F69,1)</f>
        <v>0</v>
      </c>
      <c r="J69" s="78"/>
      <c r="K69" s="47">
        <f>IF(I69-J69&lt;0,0,I69-J69)</f>
        <v>0</v>
      </c>
    </row>
    <row r="70" spans="1:11" ht="30" customHeight="1">
      <c r="A70" s="738" t="s">
        <v>56</v>
      </c>
      <c r="B70" s="739"/>
      <c r="C70" s="740"/>
      <c r="D70" s="744"/>
      <c r="E70" s="744"/>
      <c r="F70" s="745"/>
      <c r="G70" s="745"/>
      <c r="H70" s="745"/>
      <c r="I70" s="47">
        <f>CEILING(D70*F70,1)</f>
        <v>0</v>
      </c>
      <c r="J70" s="82"/>
      <c r="K70" s="47">
        <f>IF(I70-J70&lt;0,0,I70-J70)</f>
        <v>0</v>
      </c>
    </row>
    <row r="71" spans="1:11" ht="15">
      <c r="A71" s="468" t="s">
        <v>20</v>
      </c>
      <c r="B71" s="469"/>
      <c r="C71" s="469"/>
      <c r="D71" s="469"/>
      <c r="E71" s="469"/>
      <c r="F71" s="469"/>
      <c r="G71" s="469"/>
      <c r="H71" s="470"/>
      <c r="I71" s="47">
        <f>SUM(I69:I70)</f>
        <v>0</v>
      </c>
      <c r="J71" s="47">
        <f>SUM(J69:J70)</f>
        <v>0</v>
      </c>
      <c r="K71" s="47">
        <f>SUM(K69:K70)</f>
        <v>0</v>
      </c>
    </row>
    <row r="72" spans="1:11" ht="22.5" customHeight="1">
      <c r="A72" s="57" t="s">
        <v>21</v>
      </c>
      <c r="B72" s="76"/>
      <c r="C72" s="111"/>
      <c r="D72" s="77"/>
      <c r="E72" s="77"/>
      <c r="F72" s="77"/>
      <c r="G72" s="77"/>
      <c r="H72" s="77"/>
      <c r="I72" s="55"/>
      <c r="J72" s="55"/>
      <c r="K72" s="56"/>
    </row>
    <row r="73" spans="1:11" ht="200.1" customHeight="1">
      <c r="A73" s="758"/>
      <c r="B73" s="759"/>
      <c r="C73" s="759"/>
      <c r="D73" s="759"/>
      <c r="E73" s="759"/>
      <c r="F73" s="759"/>
      <c r="G73" s="759"/>
      <c r="H73" s="759"/>
      <c r="I73" s="759"/>
      <c r="J73" s="759"/>
      <c r="K73" s="760"/>
    </row>
    <row r="74" spans="1:11" ht="16.5" customHeight="1" hidden="1">
      <c r="A74" s="761"/>
      <c r="B74" s="762"/>
      <c r="C74" s="762"/>
      <c r="D74" s="762"/>
      <c r="E74" s="762"/>
      <c r="F74" s="762"/>
      <c r="G74" s="762"/>
      <c r="H74" s="762"/>
      <c r="I74" s="762"/>
      <c r="J74" s="762"/>
      <c r="K74" s="763"/>
    </row>
    <row r="75" spans="1:11" ht="15.75" thickBot="1">
      <c r="A75" s="764" t="s">
        <v>229</v>
      </c>
      <c r="B75" s="765"/>
      <c r="C75" s="21"/>
      <c r="D75" s="21"/>
      <c r="E75" s="21"/>
      <c r="F75" s="21"/>
      <c r="G75" s="21"/>
      <c r="H75" s="21"/>
      <c r="I75" s="21"/>
      <c r="J75" s="21"/>
      <c r="K75" s="22"/>
    </row>
    <row r="76" spans="1:11" ht="15.75" thickTop="1">
      <c r="A76" s="666" t="s">
        <v>18</v>
      </c>
      <c r="B76" s="667"/>
      <c r="C76" s="667"/>
      <c r="D76" s="667"/>
      <c r="E76" s="667"/>
      <c r="F76" s="667"/>
      <c r="G76" s="667"/>
      <c r="H76" s="667"/>
      <c r="I76" s="667"/>
      <c r="J76" s="667"/>
      <c r="K76" s="668"/>
    </row>
    <row r="77" spans="1:11" ht="56.25" customHeight="1">
      <c r="A77" s="520" t="s">
        <v>315</v>
      </c>
      <c r="B77" s="521"/>
      <c r="C77" s="521"/>
      <c r="D77" s="521"/>
      <c r="E77" s="521"/>
      <c r="F77" s="521"/>
      <c r="G77" s="521"/>
      <c r="H77" s="521"/>
      <c r="I77" s="521"/>
      <c r="J77" s="521"/>
      <c r="K77" s="522"/>
    </row>
    <row r="78" spans="1:11" ht="15" customHeight="1">
      <c r="A78" s="480"/>
      <c r="B78" s="481"/>
      <c r="C78" s="481"/>
      <c r="D78" s="481"/>
      <c r="E78" s="481"/>
      <c r="F78" s="481"/>
      <c r="G78" s="481"/>
      <c r="H78" s="482"/>
      <c r="I78" s="706" t="s">
        <v>76</v>
      </c>
      <c r="J78" s="707" t="s">
        <v>74</v>
      </c>
      <c r="K78" s="706" t="s">
        <v>52</v>
      </c>
    </row>
    <row r="79" spans="1:11" ht="15.75" thickBot="1">
      <c r="A79" s="483"/>
      <c r="B79" s="484"/>
      <c r="C79" s="484"/>
      <c r="D79" s="484"/>
      <c r="E79" s="484"/>
      <c r="F79" s="484"/>
      <c r="G79" s="484"/>
      <c r="H79" s="485"/>
      <c r="I79" s="747"/>
      <c r="J79" s="707"/>
      <c r="K79" s="706"/>
    </row>
    <row r="80" spans="1:11" ht="30" customHeight="1" hidden="1">
      <c r="A80" s="748"/>
      <c r="B80" s="749"/>
      <c r="C80" s="749"/>
      <c r="D80" s="749"/>
      <c r="E80" s="749"/>
      <c r="F80" s="749"/>
      <c r="G80" s="749"/>
      <c r="H80" s="750"/>
      <c r="I80" s="71"/>
      <c r="J80" s="78"/>
      <c r="K80" s="47">
        <f>IF(I80-J80&lt;0,0,I80-J80)</f>
        <v>0</v>
      </c>
    </row>
    <row r="81" spans="1:11" ht="30" customHeight="1" hidden="1" thickBot="1">
      <c r="A81" s="755"/>
      <c r="B81" s="756"/>
      <c r="C81" s="756"/>
      <c r="D81" s="756"/>
      <c r="E81" s="756"/>
      <c r="F81" s="756"/>
      <c r="G81" s="756"/>
      <c r="H81" s="757"/>
      <c r="I81" s="89"/>
      <c r="J81" s="90"/>
      <c r="K81" s="80">
        <f>IF(I81-J81&lt;0,0,I81-J81)</f>
        <v>0</v>
      </c>
    </row>
    <row r="82" spans="1:11" ht="15.75" thickTop="1">
      <c r="A82" s="81" t="s">
        <v>13</v>
      </c>
      <c r="B82" s="630" t="s">
        <v>14</v>
      </c>
      <c r="C82" s="632"/>
      <c r="D82" s="630" t="s">
        <v>15</v>
      </c>
      <c r="E82" s="632"/>
      <c r="F82" s="630" t="s">
        <v>3</v>
      </c>
      <c r="G82" s="631"/>
      <c r="H82" s="631"/>
      <c r="I82" s="631"/>
      <c r="J82" s="631"/>
      <c r="K82" s="632"/>
    </row>
    <row r="83" spans="1:11" ht="47.25" customHeight="1">
      <c r="A83" s="73" t="s">
        <v>24</v>
      </c>
      <c r="B83" s="520" t="s">
        <v>86</v>
      </c>
      <c r="C83" s="522"/>
      <c r="D83" s="520" t="s">
        <v>25</v>
      </c>
      <c r="E83" s="522"/>
      <c r="F83" s="520" t="s">
        <v>28</v>
      </c>
      <c r="G83" s="521"/>
      <c r="H83" s="521"/>
      <c r="I83" s="521"/>
      <c r="J83" s="521"/>
      <c r="K83" s="522"/>
    </row>
    <row r="84" spans="1:11" ht="15" customHeight="1">
      <c r="A84" s="480"/>
      <c r="B84" s="481"/>
      <c r="C84" s="481"/>
      <c r="D84" s="481"/>
      <c r="E84" s="482"/>
      <c r="F84" s="706" t="s">
        <v>26</v>
      </c>
      <c r="G84" s="707" t="s">
        <v>72</v>
      </c>
      <c r="H84" s="706" t="s">
        <v>27</v>
      </c>
      <c r="I84" s="706" t="s">
        <v>76</v>
      </c>
      <c r="J84" s="707" t="s">
        <v>74</v>
      </c>
      <c r="K84" s="706" t="s">
        <v>52</v>
      </c>
    </row>
    <row r="85" spans="1:11" s="19" customFormat="1" ht="33.75" customHeight="1">
      <c r="A85" s="483"/>
      <c r="B85" s="484"/>
      <c r="C85" s="484"/>
      <c r="D85" s="484"/>
      <c r="E85" s="485"/>
      <c r="F85" s="706"/>
      <c r="G85" s="707"/>
      <c r="H85" s="706"/>
      <c r="I85" s="706"/>
      <c r="J85" s="707"/>
      <c r="K85" s="706"/>
    </row>
    <row r="86" spans="1:11" s="19" customFormat="1" ht="45" customHeight="1" hidden="1">
      <c r="A86" s="48"/>
      <c r="B86" s="722"/>
      <c r="C86" s="723"/>
      <c r="D86" s="511"/>
      <c r="E86" s="511"/>
      <c r="F86" s="79"/>
      <c r="G86" s="72"/>
      <c r="H86" s="49"/>
      <c r="I86" s="47">
        <f>CEILING(F86*G86*H86,1)</f>
        <v>0</v>
      </c>
      <c r="J86" s="78"/>
      <c r="K86" s="47">
        <f>IF(I86-J86&lt;0,0,I86-J86)</f>
        <v>0</v>
      </c>
    </row>
    <row r="87" spans="1:11" s="19" customFormat="1" ht="45" customHeight="1" hidden="1">
      <c r="A87" s="84"/>
      <c r="B87" s="85"/>
      <c r="C87" s="110"/>
      <c r="D87" s="704"/>
      <c r="E87" s="704"/>
      <c r="F87" s="88"/>
      <c r="G87" s="86"/>
      <c r="H87" s="87"/>
      <c r="I87" s="47">
        <f>CEILING(F87*G87*H87,1)</f>
        <v>0</v>
      </c>
      <c r="J87" s="82"/>
      <c r="K87" s="47">
        <f>IF(I87-J87&lt;0,0,I87-J87)</f>
        <v>0</v>
      </c>
    </row>
    <row r="88" spans="1:11" ht="15">
      <c r="A88" s="468" t="s">
        <v>20</v>
      </c>
      <c r="B88" s="469"/>
      <c r="C88" s="469"/>
      <c r="D88" s="469"/>
      <c r="E88" s="469"/>
      <c r="F88" s="469"/>
      <c r="G88" s="469"/>
      <c r="H88" s="470"/>
      <c r="I88" s="47">
        <f>SUM(I80:I81,I86:I87)</f>
        <v>0</v>
      </c>
      <c r="J88" s="47">
        <f>SUM(J80:J87)</f>
        <v>0</v>
      </c>
      <c r="K88" s="47">
        <f>SUM(K80:K87)</f>
        <v>0</v>
      </c>
    </row>
    <row r="89" spans="1:11" ht="22.5" customHeight="1">
      <c r="A89" s="57" t="s">
        <v>21</v>
      </c>
      <c r="B89" s="76"/>
      <c r="C89" s="111"/>
      <c r="D89" s="77"/>
      <c r="E89" s="77"/>
      <c r="F89" s="77"/>
      <c r="G89" s="77"/>
      <c r="H89" s="77"/>
      <c r="I89" s="55"/>
      <c r="J89" s="55"/>
      <c r="K89" s="56"/>
    </row>
    <row r="90" spans="1:11" ht="200.1" customHeight="1">
      <c r="A90" s="397"/>
      <c r="B90" s="398"/>
      <c r="C90" s="398"/>
      <c r="D90" s="398"/>
      <c r="E90" s="398"/>
      <c r="F90" s="398"/>
      <c r="G90" s="398"/>
      <c r="H90" s="398"/>
      <c r="I90" s="398"/>
      <c r="J90" s="398"/>
      <c r="K90" s="399"/>
    </row>
    <row r="91" spans="1:11" ht="16.5" customHeight="1" hidden="1">
      <c r="A91" s="403"/>
      <c r="B91" s="404"/>
      <c r="C91" s="404"/>
      <c r="D91" s="404"/>
      <c r="E91" s="404"/>
      <c r="F91" s="404"/>
      <c r="G91" s="404"/>
      <c r="H91" s="404"/>
      <c r="I91" s="404"/>
      <c r="J91" s="404"/>
      <c r="K91" s="405"/>
    </row>
    <row r="92" spans="1:11" ht="15.75" thickBot="1">
      <c r="A92" s="23" t="s">
        <v>47</v>
      </c>
      <c r="B92" s="24"/>
      <c r="C92" s="24"/>
      <c r="D92" s="24"/>
      <c r="E92" s="24"/>
      <c r="F92" s="24"/>
      <c r="G92" s="24"/>
      <c r="H92" s="24"/>
      <c r="I92" s="24"/>
      <c r="J92" s="24"/>
      <c r="K92" s="25"/>
    </row>
    <row r="93" spans="1:11" ht="15.75" thickTop="1">
      <c r="A93" s="666" t="s">
        <v>49</v>
      </c>
      <c r="B93" s="667"/>
      <c r="C93" s="667"/>
      <c r="D93" s="667"/>
      <c r="E93" s="667"/>
      <c r="F93" s="667"/>
      <c r="G93" s="667"/>
      <c r="H93" s="667"/>
      <c r="I93" s="667"/>
      <c r="J93" s="667"/>
      <c r="K93" s="668"/>
    </row>
    <row r="94" spans="1:11" ht="28.5" customHeight="1">
      <c r="A94" s="520" t="s">
        <v>48</v>
      </c>
      <c r="B94" s="521"/>
      <c r="C94" s="521"/>
      <c r="D94" s="521"/>
      <c r="E94" s="521"/>
      <c r="F94" s="521"/>
      <c r="G94" s="521"/>
      <c r="H94" s="521"/>
      <c r="I94" s="521"/>
      <c r="J94" s="521"/>
      <c r="K94" s="522"/>
    </row>
    <row r="95" spans="1:11" ht="15" customHeight="1">
      <c r="A95" s="480"/>
      <c r="B95" s="481"/>
      <c r="C95" s="481"/>
      <c r="D95" s="481"/>
      <c r="E95" s="481"/>
      <c r="F95" s="481"/>
      <c r="G95" s="481"/>
      <c r="H95" s="482"/>
      <c r="I95" s="706" t="s">
        <v>76</v>
      </c>
      <c r="J95" s="707" t="s">
        <v>74</v>
      </c>
      <c r="K95" s="706" t="s">
        <v>52</v>
      </c>
    </row>
    <row r="96" spans="1:11" ht="15">
      <c r="A96" s="483"/>
      <c r="B96" s="484"/>
      <c r="C96" s="484"/>
      <c r="D96" s="484"/>
      <c r="E96" s="484"/>
      <c r="F96" s="484"/>
      <c r="G96" s="484"/>
      <c r="H96" s="485"/>
      <c r="I96" s="747"/>
      <c r="J96" s="707"/>
      <c r="K96" s="706"/>
    </row>
    <row r="97" spans="1:11" ht="30" customHeight="1" hidden="1">
      <c r="A97" s="748"/>
      <c r="B97" s="749"/>
      <c r="C97" s="749"/>
      <c r="D97" s="749"/>
      <c r="E97" s="749"/>
      <c r="F97" s="749"/>
      <c r="G97" s="749"/>
      <c r="H97" s="750"/>
      <c r="I97" s="71"/>
      <c r="J97" s="78"/>
      <c r="K97" s="47">
        <f>IF(I97-J97&lt;0,0,I97-J97)</f>
        <v>0</v>
      </c>
    </row>
    <row r="98" spans="1:11" ht="30" customHeight="1" hidden="1">
      <c r="A98" s="727"/>
      <c r="B98" s="746"/>
      <c r="C98" s="746"/>
      <c r="D98" s="746"/>
      <c r="E98" s="746"/>
      <c r="F98" s="746"/>
      <c r="G98" s="746"/>
      <c r="H98" s="728"/>
      <c r="I98" s="91"/>
      <c r="J98" s="82"/>
      <c r="K98" s="47">
        <f>IF(I98-J98&lt;0,0,I98-J98)</f>
        <v>0</v>
      </c>
    </row>
    <row r="99" spans="1:11" ht="15">
      <c r="A99" s="468" t="s">
        <v>20</v>
      </c>
      <c r="B99" s="469"/>
      <c r="C99" s="469"/>
      <c r="D99" s="469"/>
      <c r="E99" s="469"/>
      <c r="F99" s="469"/>
      <c r="G99" s="469"/>
      <c r="H99" s="470"/>
      <c r="I99" s="47">
        <f>SUM(I97:I98)</f>
        <v>0</v>
      </c>
      <c r="J99" s="47">
        <f>SUM(J97:J98)</f>
        <v>0</v>
      </c>
      <c r="K99" s="47">
        <f>SUM(K97:K98)</f>
        <v>0</v>
      </c>
    </row>
    <row r="100" spans="1:11" ht="22.5" customHeight="1">
      <c r="A100" s="57" t="s">
        <v>21</v>
      </c>
      <c r="B100" s="76"/>
      <c r="C100" s="111"/>
      <c r="D100" s="77"/>
      <c r="E100" s="77"/>
      <c r="F100" s="77"/>
      <c r="G100" s="77"/>
      <c r="H100" s="77"/>
      <c r="I100" s="55"/>
      <c r="J100" s="55"/>
      <c r="K100" s="56"/>
    </row>
    <row r="101" spans="1:11" ht="200.1" customHeight="1">
      <c r="A101" s="397"/>
      <c r="B101" s="398"/>
      <c r="C101" s="398"/>
      <c r="D101" s="398"/>
      <c r="E101" s="398"/>
      <c r="F101" s="398"/>
      <c r="G101" s="398"/>
      <c r="H101" s="398"/>
      <c r="I101" s="398"/>
      <c r="J101" s="398"/>
      <c r="K101" s="399"/>
    </row>
    <row r="102" spans="1:11" ht="16.5" customHeight="1" hidden="1">
      <c r="A102" s="403"/>
      <c r="B102" s="404"/>
      <c r="C102" s="404"/>
      <c r="D102" s="404"/>
      <c r="E102" s="404"/>
      <c r="F102" s="404"/>
      <c r="G102" s="404"/>
      <c r="H102" s="404"/>
      <c r="I102" s="404"/>
      <c r="J102" s="404"/>
      <c r="K102" s="405"/>
    </row>
    <row r="103" spans="1:11" ht="15.75" thickBot="1">
      <c r="A103" s="23" t="s">
        <v>46</v>
      </c>
      <c r="B103" s="24"/>
      <c r="C103" s="24"/>
      <c r="D103" s="24"/>
      <c r="E103" s="24"/>
      <c r="F103" s="24"/>
      <c r="G103" s="24"/>
      <c r="H103" s="24"/>
      <c r="I103" s="24"/>
      <c r="J103" s="24"/>
      <c r="K103" s="25"/>
    </row>
    <row r="104" spans="1:11" ht="15.75" thickTop="1">
      <c r="A104" s="666" t="s">
        <v>19</v>
      </c>
      <c r="B104" s="667"/>
      <c r="C104" s="668"/>
      <c r="D104" s="575" t="s">
        <v>3</v>
      </c>
      <c r="E104" s="576"/>
      <c r="F104" s="576"/>
      <c r="G104" s="576"/>
      <c r="H104" s="576"/>
      <c r="I104" s="576"/>
      <c r="J104" s="576"/>
      <c r="K104" s="577"/>
    </row>
    <row r="105" spans="1:11" ht="28.5" customHeight="1">
      <c r="A105" s="520" t="s">
        <v>88</v>
      </c>
      <c r="B105" s="521"/>
      <c r="C105" s="522"/>
      <c r="D105" s="520" t="s">
        <v>83</v>
      </c>
      <c r="E105" s="521"/>
      <c r="F105" s="521"/>
      <c r="G105" s="521"/>
      <c r="H105" s="521"/>
      <c r="I105" s="521"/>
      <c r="J105" s="521"/>
      <c r="K105" s="522"/>
    </row>
    <row r="106" spans="1:11" ht="15" customHeight="1">
      <c r="A106" s="480"/>
      <c r="B106" s="481"/>
      <c r="C106" s="482"/>
      <c r="D106" s="705" t="s">
        <v>96</v>
      </c>
      <c r="E106" s="705"/>
      <c r="F106" s="706" t="s">
        <v>105</v>
      </c>
      <c r="G106" s="706"/>
      <c r="H106" s="706"/>
      <c r="I106" s="706" t="s">
        <v>76</v>
      </c>
      <c r="J106" s="707" t="s">
        <v>74</v>
      </c>
      <c r="K106" s="706" t="s">
        <v>52</v>
      </c>
    </row>
    <row r="107" spans="1:11" ht="15">
      <c r="A107" s="483"/>
      <c r="B107" s="484"/>
      <c r="C107" s="485"/>
      <c r="D107" s="705"/>
      <c r="E107" s="705"/>
      <c r="F107" s="706"/>
      <c r="G107" s="706"/>
      <c r="H107" s="706"/>
      <c r="I107" s="706"/>
      <c r="J107" s="707"/>
      <c r="K107" s="706"/>
    </row>
    <row r="108" spans="1:11" ht="31.5" customHeight="1" hidden="1">
      <c r="A108" s="465"/>
      <c r="B108" s="466"/>
      <c r="C108" s="467"/>
      <c r="D108" s="709"/>
      <c r="E108" s="709"/>
      <c r="F108" s="751"/>
      <c r="G108" s="751"/>
      <c r="H108" s="751"/>
      <c r="I108" s="47">
        <f>CEILING(D108*F108,1)</f>
        <v>0</v>
      </c>
      <c r="J108" s="78"/>
      <c r="K108" s="47">
        <f>IF(I108-J108&lt;0,0,I108-J108)</f>
        <v>0</v>
      </c>
    </row>
    <row r="109" spans="1:11" ht="31.5" customHeight="1" hidden="1">
      <c r="A109" s="752"/>
      <c r="B109" s="753"/>
      <c r="C109" s="113"/>
      <c r="D109" s="745"/>
      <c r="E109" s="745"/>
      <c r="F109" s="754"/>
      <c r="G109" s="754"/>
      <c r="H109" s="754"/>
      <c r="I109" s="47">
        <f>CEILING(D109*F109,1)</f>
        <v>0</v>
      </c>
      <c r="J109" s="82"/>
      <c r="K109" s="47">
        <f>IF(I109-J109&lt;0,0,I109-J109)</f>
        <v>0</v>
      </c>
    </row>
    <row r="110" spans="1:11" ht="15">
      <c r="A110" s="468" t="s">
        <v>20</v>
      </c>
      <c r="B110" s="469"/>
      <c r="C110" s="469"/>
      <c r="D110" s="469"/>
      <c r="E110" s="469"/>
      <c r="F110" s="469"/>
      <c r="G110" s="469"/>
      <c r="H110" s="470"/>
      <c r="I110" s="47">
        <f>SUM(I108:I109)</f>
        <v>0</v>
      </c>
      <c r="J110" s="47">
        <f>SUM(J108:J109)</f>
        <v>0</v>
      </c>
      <c r="K110" s="47">
        <f>SUM(K108:K109)</f>
        <v>0</v>
      </c>
    </row>
    <row r="111" spans="1:11" ht="22.5" customHeight="1">
      <c r="A111" s="57" t="s">
        <v>21</v>
      </c>
      <c r="B111" s="76"/>
      <c r="C111" s="111"/>
      <c r="D111" s="77"/>
      <c r="E111" s="77"/>
      <c r="F111" s="77"/>
      <c r="G111" s="77"/>
      <c r="H111" s="77"/>
      <c r="I111" s="55"/>
      <c r="J111" s="55"/>
      <c r="K111" s="56"/>
    </row>
    <row r="112" spans="1:11" ht="200.1" customHeight="1">
      <c r="A112" s="397"/>
      <c r="B112" s="398"/>
      <c r="C112" s="398"/>
      <c r="D112" s="398"/>
      <c r="E112" s="398"/>
      <c r="F112" s="398"/>
      <c r="G112" s="398"/>
      <c r="H112" s="398"/>
      <c r="I112" s="398"/>
      <c r="J112" s="398"/>
      <c r="K112" s="399"/>
    </row>
    <row r="113" spans="1:11" ht="16.5" customHeight="1">
      <c r="A113" s="403"/>
      <c r="B113" s="404"/>
      <c r="C113" s="404"/>
      <c r="D113" s="404"/>
      <c r="E113" s="404"/>
      <c r="F113" s="404"/>
      <c r="G113" s="404"/>
      <c r="H113" s="404"/>
      <c r="I113" s="404"/>
      <c r="J113" s="404"/>
      <c r="K113" s="405"/>
    </row>
    <row r="114" spans="1:11" ht="21">
      <c r="A114" s="543" t="s">
        <v>71</v>
      </c>
      <c r="B114" s="544"/>
      <c r="C114" s="544"/>
      <c r="D114" s="544"/>
      <c r="E114" s="544"/>
      <c r="F114" s="544"/>
      <c r="G114" s="544"/>
      <c r="H114" s="544"/>
      <c r="I114" s="544"/>
      <c r="J114" s="544"/>
      <c r="K114" s="545"/>
    </row>
    <row r="115" spans="1:11" ht="15">
      <c r="A115" s="540" t="s">
        <v>32</v>
      </c>
      <c r="B115" s="541"/>
      <c r="C115" s="541"/>
      <c r="D115" s="541"/>
      <c r="E115" s="541"/>
      <c r="F115" s="541"/>
      <c r="G115" s="541"/>
      <c r="H115" s="541"/>
      <c r="I115" s="541"/>
      <c r="J115" s="542"/>
      <c r="K115" s="33">
        <f>'Budget Summary'!D7</f>
        <v>0</v>
      </c>
    </row>
    <row r="116" spans="1:11" ht="15">
      <c r="A116" s="537" t="s">
        <v>33</v>
      </c>
      <c r="B116" s="538"/>
      <c r="C116" s="538"/>
      <c r="D116" s="538"/>
      <c r="E116" s="538"/>
      <c r="F116" s="538"/>
      <c r="G116" s="538"/>
      <c r="H116" s="538"/>
      <c r="I116" s="538"/>
      <c r="J116" s="539"/>
      <c r="K116" s="35">
        <f>'Budget Summary'!D8</f>
        <v>0</v>
      </c>
    </row>
    <row r="117" spans="1:11" ht="15">
      <c r="A117" s="540" t="s">
        <v>34</v>
      </c>
      <c r="B117" s="541"/>
      <c r="C117" s="541"/>
      <c r="D117" s="541"/>
      <c r="E117" s="541"/>
      <c r="F117" s="541"/>
      <c r="G117" s="541"/>
      <c r="H117" s="541"/>
      <c r="I117" s="541"/>
      <c r="J117" s="542"/>
      <c r="K117" s="34">
        <f>'Budget Summary'!D9</f>
        <v>0</v>
      </c>
    </row>
    <row r="118" spans="1:11" ht="15">
      <c r="A118" s="537" t="s">
        <v>35</v>
      </c>
      <c r="B118" s="538"/>
      <c r="C118" s="538"/>
      <c r="D118" s="538"/>
      <c r="E118" s="538"/>
      <c r="F118" s="538"/>
      <c r="G118" s="538"/>
      <c r="H118" s="538"/>
      <c r="I118" s="538"/>
      <c r="J118" s="539"/>
      <c r="K118" s="35">
        <f>'Budget Summary'!D10</f>
        <v>0</v>
      </c>
    </row>
    <row r="119" spans="1:11" ht="15">
      <c r="A119" s="701" t="s">
        <v>37</v>
      </c>
      <c r="B119" s="702"/>
      <c r="C119" s="702"/>
      <c r="D119" s="702"/>
      <c r="E119" s="702"/>
      <c r="F119" s="702"/>
      <c r="G119" s="702"/>
      <c r="H119" s="702"/>
      <c r="I119" s="702"/>
      <c r="J119" s="703"/>
      <c r="K119" s="34">
        <f>'Budget Summary'!D11</f>
        <v>0</v>
      </c>
    </row>
    <row r="120" spans="1:11" ht="15">
      <c r="A120" s="537" t="s">
        <v>39</v>
      </c>
      <c r="B120" s="538"/>
      <c r="C120" s="538"/>
      <c r="D120" s="538"/>
      <c r="E120" s="538"/>
      <c r="F120" s="538"/>
      <c r="G120" s="538"/>
      <c r="H120" s="538"/>
      <c r="I120" s="538"/>
      <c r="J120" s="539"/>
      <c r="K120" s="35" t="str">
        <f>'Budget Summary'!D12</f>
        <v>N/A</v>
      </c>
    </row>
    <row r="121" spans="1:11" ht="15">
      <c r="A121" s="540" t="s">
        <v>230</v>
      </c>
      <c r="B121" s="541"/>
      <c r="C121" s="541"/>
      <c r="D121" s="541"/>
      <c r="E121" s="541"/>
      <c r="F121" s="541"/>
      <c r="G121" s="541"/>
      <c r="H121" s="541"/>
      <c r="I121" s="541"/>
      <c r="J121" s="542"/>
      <c r="K121" s="34">
        <f>'Budget Summary'!D13</f>
        <v>0</v>
      </c>
    </row>
    <row r="122" spans="1:11" ht="15">
      <c r="A122" s="537" t="s">
        <v>45</v>
      </c>
      <c r="B122" s="538"/>
      <c r="C122" s="538"/>
      <c r="D122" s="538"/>
      <c r="E122" s="538"/>
      <c r="F122" s="538"/>
      <c r="G122" s="538"/>
      <c r="H122" s="538"/>
      <c r="I122" s="538"/>
      <c r="J122" s="539"/>
      <c r="K122" s="35">
        <f>'Budget Summary'!D14</f>
        <v>0</v>
      </c>
    </row>
    <row r="123" spans="1:11" ht="15">
      <c r="A123" s="546" t="s">
        <v>50</v>
      </c>
      <c r="B123" s="547"/>
      <c r="C123" s="547"/>
      <c r="D123" s="547"/>
      <c r="E123" s="547"/>
      <c r="F123" s="547"/>
      <c r="G123" s="547"/>
      <c r="H123" s="547"/>
      <c r="I123" s="547"/>
      <c r="J123" s="548"/>
      <c r="K123" s="36">
        <f>'Budget Summary'!D16</f>
        <v>0</v>
      </c>
    </row>
    <row r="124" spans="1:11" ht="15">
      <c r="A124" s="540" t="s">
        <v>46</v>
      </c>
      <c r="B124" s="541"/>
      <c r="C124" s="541"/>
      <c r="D124" s="541"/>
      <c r="E124" s="541"/>
      <c r="F124" s="541"/>
      <c r="G124" s="541"/>
      <c r="H124" s="541"/>
      <c r="I124" s="541"/>
      <c r="J124" s="542"/>
      <c r="K124" s="34">
        <f>'Budget Summary'!D17</f>
        <v>0</v>
      </c>
    </row>
    <row r="125" spans="1:11" ht="15">
      <c r="A125" s="546" t="s">
        <v>51</v>
      </c>
      <c r="B125" s="547"/>
      <c r="C125" s="547"/>
      <c r="D125" s="547"/>
      <c r="E125" s="547"/>
      <c r="F125" s="547"/>
      <c r="G125" s="547"/>
      <c r="H125" s="547"/>
      <c r="I125" s="547"/>
      <c r="J125" s="548"/>
      <c r="K125" s="36">
        <f>'Budget Summary'!D19</f>
        <v>0</v>
      </c>
    </row>
    <row r="126" spans="1:11" ht="15">
      <c r="A126" s="540" t="s">
        <v>52</v>
      </c>
      <c r="B126" s="541"/>
      <c r="C126" s="541"/>
      <c r="D126" s="541"/>
      <c r="E126" s="541"/>
      <c r="F126" s="541"/>
      <c r="G126" s="541"/>
      <c r="H126" s="541"/>
      <c r="I126" s="541"/>
      <c r="J126" s="542"/>
      <c r="K126" s="37">
        <f>'Budget Summary'!D22</f>
        <v>0</v>
      </c>
    </row>
    <row r="127" spans="1:11" ht="15">
      <c r="A127" s="537" t="s">
        <v>74</v>
      </c>
      <c r="B127" s="538"/>
      <c r="C127" s="538"/>
      <c r="D127" s="538"/>
      <c r="E127" s="538"/>
      <c r="F127" s="538"/>
      <c r="G127" s="538"/>
      <c r="H127" s="538"/>
      <c r="I127" s="538"/>
      <c r="J127" s="539"/>
      <c r="K127" s="38">
        <f>'Budget Summary'!D23</f>
        <v>0</v>
      </c>
    </row>
    <row r="128" spans="1:11" ht="15">
      <c r="A128" s="540" t="s">
        <v>77</v>
      </c>
      <c r="B128" s="541"/>
      <c r="C128" s="541"/>
      <c r="D128" s="541"/>
      <c r="E128" s="541"/>
      <c r="F128" s="541"/>
      <c r="G128" s="541"/>
      <c r="H128" s="541"/>
      <c r="I128" s="541"/>
      <c r="J128" s="542"/>
      <c r="K128" s="37" t="str">
        <f>'Budget Summary'!D24</f>
        <v>N/A</v>
      </c>
    </row>
    <row r="129" ht="15">
      <c r="A129" s="14"/>
    </row>
    <row r="130" ht="15">
      <c r="A130" s="14"/>
    </row>
    <row r="131" ht="15">
      <c r="A131" s="14"/>
    </row>
    <row r="132" ht="15">
      <c r="A132" s="14"/>
    </row>
    <row r="133" ht="15">
      <c r="A133" s="14"/>
    </row>
    <row r="134" ht="15">
      <c r="A134" s="14"/>
    </row>
    <row r="135" ht="15">
      <c r="A135" s="14"/>
    </row>
    <row r="136" ht="15">
      <c r="A136" s="14"/>
    </row>
    <row r="137" ht="15">
      <c r="A137" s="14"/>
    </row>
    <row r="138" ht="15">
      <c r="A138" s="14"/>
    </row>
    <row r="139" ht="15">
      <c r="A139" s="14"/>
    </row>
    <row r="140" ht="15">
      <c r="A140" s="14"/>
    </row>
    <row r="141" ht="15">
      <c r="A141" s="14"/>
    </row>
    <row r="142" ht="15">
      <c r="A142" s="14"/>
    </row>
    <row r="143" ht="15">
      <c r="A143" s="14"/>
    </row>
    <row r="144" ht="15">
      <c r="A144" s="14"/>
    </row>
    <row r="145" ht="15">
      <c r="A145" s="14"/>
    </row>
    <row r="146" ht="15">
      <c r="A146" s="14"/>
    </row>
    <row r="147" ht="15">
      <c r="A147" s="14"/>
    </row>
    <row r="148" ht="15">
      <c r="A148" s="14"/>
    </row>
    <row r="149" ht="15">
      <c r="A149" s="14"/>
    </row>
    <row r="150" ht="15">
      <c r="A150" s="14"/>
    </row>
    <row r="151" ht="15">
      <c r="A151" s="14"/>
    </row>
    <row r="152" ht="15">
      <c r="A152" s="14"/>
    </row>
    <row r="153" ht="15">
      <c r="A153" s="14"/>
    </row>
    <row r="154" ht="15">
      <c r="A154" s="14"/>
    </row>
    <row r="155" ht="15">
      <c r="A155" s="14"/>
    </row>
    <row r="156" ht="15">
      <c r="A156" s="14"/>
    </row>
    <row r="157" ht="15">
      <c r="A157" s="14"/>
    </row>
    <row r="158" ht="15">
      <c r="A158" s="14"/>
    </row>
    <row r="159" ht="15">
      <c r="A159" s="14"/>
    </row>
    <row r="160" ht="15">
      <c r="A160" s="14"/>
    </row>
    <row r="161" ht="15">
      <c r="A161" s="14"/>
    </row>
    <row r="162" ht="15">
      <c r="A162" s="14"/>
    </row>
    <row r="163" ht="15">
      <c r="A163" s="14"/>
    </row>
    <row r="164" ht="15">
      <c r="A164" s="14"/>
    </row>
    <row r="165" ht="15">
      <c r="A165" s="14"/>
    </row>
    <row r="166" ht="15">
      <c r="A166" s="14"/>
    </row>
    <row r="167" ht="15">
      <c r="A167" s="14"/>
    </row>
    <row r="168" ht="15">
      <c r="A168" s="14"/>
    </row>
    <row r="169" ht="15">
      <c r="A169" s="14"/>
    </row>
    <row r="170" ht="15">
      <c r="A170" s="14"/>
    </row>
    <row r="171" ht="15">
      <c r="A171" s="14"/>
    </row>
    <row r="172" ht="15">
      <c r="A172" s="14"/>
    </row>
    <row r="173" ht="15">
      <c r="A173" s="14"/>
    </row>
    <row r="174" ht="15">
      <c r="A174" s="14"/>
    </row>
    <row r="175" ht="15">
      <c r="A175" s="14"/>
    </row>
    <row r="176" ht="15">
      <c r="A176" s="14"/>
    </row>
    <row r="177" ht="15">
      <c r="A177" s="14"/>
    </row>
    <row r="178" ht="15">
      <c r="A178" s="14"/>
    </row>
    <row r="179" ht="15">
      <c r="A179" s="14"/>
    </row>
    <row r="180" ht="15">
      <c r="A180" s="14"/>
    </row>
    <row r="181" ht="15">
      <c r="A181" s="14"/>
    </row>
    <row r="182" ht="15">
      <c r="A182" s="14"/>
    </row>
    <row r="183" ht="15">
      <c r="A183" s="14"/>
    </row>
    <row r="184" ht="15">
      <c r="A184" s="14"/>
    </row>
    <row r="185" ht="15">
      <c r="A185" s="14"/>
    </row>
    <row r="186" ht="15">
      <c r="A186" s="14"/>
    </row>
    <row r="187" ht="15">
      <c r="A187" s="14"/>
    </row>
    <row r="188" ht="15">
      <c r="A188" s="14"/>
    </row>
    <row r="189" ht="15">
      <c r="A189" s="14"/>
    </row>
    <row r="190" ht="15">
      <c r="A190" s="14"/>
    </row>
    <row r="191" ht="15">
      <c r="A191" s="14"/>
    </row>
    <row r="192" ht="15">
      <c r="A192" s="14"/>
    </row>
    <row r="193" ht="15">
      <c r="A193" s="14"/>
    </row>
    <row r="194" ht="15">
      <c r="A194" s="14"/>
    </row>
    <row r="195" ht="15">
      <c r="A195" s="14"/>
    </row>
    <row r="196" ht="15">
      <c r="A196" s="14"/>
    </row>
    <row r="197" ht="15">
      <c r="A197" s="14"/>
    </row>
    <row r="198" ht="15">
      <c r="A198" s="14"/>
    </row>
    <row r="199" ht="15">
      <c r="A199" s="14"/>
    </row>
    <row r="200" ht="15">
      <c r="A200" s="14"/>
    </row>
    <row r="201" ht="15">
      <c r="A201" s="14"/>
    </row>
    <row r="202" ht="15">
      <c r="A202" s="14"/>
    </row>
    <row r="203" ht="15">
      <c r="A203" s="14"/>
    </row>
    <row r="204" ht="15">
      <c r="A204" s="14"/>
    </row>
    <row r="205" ht="15">
      <c r="A205" s="14"/>
    </row>
    <row r="206" ht="15">
      <c r="A206" s="14"/>
    </row>
    <row r="207" ht="15">
      <c r="A207" s="14"/>
    </row>
    <row r="208" ht="15">
      <c r="A208" s="14"/>
    </row>
    <row r="209" ht="15">
      <c r="A209" s="14"/>
    </row>
    <row r="210" ht="15">
      <c r="A210" s="14"/>
    </row>
    <row r="211" ht="15">
      <c r="A211" s="14"/>
    </row>
    <row r="212" ht="15">
      <c r="A212" s="14"/>
    </row>
    <row r="213" ht="15">
      <c r="A213" s="14"/>
    </row>
    <row r="214" ht="15">
      <c r="A214" s="14"/>
    </row>
    <row r="215" ht="15">
      <c r="A215" s="14"/>
    </row>
    <row r="216" ht="15">
      <c r="A216" s="14"/>
    </row>
    <row r="217" ht="15">
      <c r="A217" s="14"/>
    </row>
    <row r="218" ht="15">
      <c r="A218" s="14"/>
    </row>
    <row r="219" ht="15">
      <c r="A219" s="14"/>
    </row>
    <row r="220" ht="15">
      <c r="A220" s="14"/>
    </row>
    <row r="221" ht="15">
      <c r="A221" s="14"/>
    </row>
    <row r="222" ht="15">
      <c r="A222" s="14"/>
    </row>
    <row r="223" ht="15">
      <c r="A223" s="14"/>
    </row>
    <row r="224" ht="15">
      <c r="A224" s="14"/>
    </row>
    <row r="225" ht="15">
      <c r="A225" s="14"/>
    </row>
    <row r="226" ht="15">
      <c r="A226" s="14"/>
    </row>
    <row r="227" ht="15">
      <c r="A227" s="14"/>
    </row>
    <row r="228" ht="15">
      <c r="A228" s="14"/>
    </row>
    <row r="229" ht="15">
      <c r="A229" s="14"/>
    </row>
    <row r="230" ht="15">
      <c r="A230" s="14"/>
    </row>
    <row r="231" ht="15">
      <c r="A231" s="14"/>
    </row>
    <row r="232" ht="15">
      <c r="A232" s="14"/>
    </row>
    <row r="233" ht="15">
      <c r="A233" s="14"/>
    </row>
    <row r="234" ht="15">
      <c r="A234" s="14"/>
    </row>
    <row r="235" ht="15">
      <c r="A235" s="14"/>
    </row>
    <row r="236" ht="15">
      <c r="A236" s="14"/>
    </row>
    <row r="237" ht="15">
      <c r="A237" s="14"/>
    </row>
    <row r="238" ht="15">
      <c r="A238" s="14"/>
    </row>
    <row r="239" ht="15">
      <c r="A239" s="14"/>
    </row>
    <row r="240" ht="15">
      <c r="A240" s="14"/>
    </row>
    <row r="241" ht="15">
      <c r="A241" s="14"/>
    </row>
    <row r="242" ht="15">
      <c r="A242" s="14"/>
    </row>
    <row r="243" ht="15">
      <c r="A243" s="14"/>
    </row>
    <row r="244" ht="15">
      <c r="A244" s="14"/>
    </row>
    <row r="245" ht="15">
      <c r="A245" s="14"/>
    </row>
    <row r="246" ht="15">
      <c r="A246" s="14"/>
    </row>
    <row r="247" ht="15">
      <c r="A247" s="14"/>
    </row>
    <row r="248" ht="15">
      <c r="A248" s="14"/>
    </row>
    <row r="249" ht="15">
      <c r="A249" s="14"/>
    </row>
    <row r="250" ht="15">
      <c r="A250" s="14"/>
    </row>
    <row r="251" ht="15">
      <c r="A251" s="14"/>
    </row>
    <row r="252" ht="15">
      <c r="A252" s="14"/>
    </row>
    <row r="253" ht="15">
      <c r="A253" s="14"/>
    </row>
    <row r="254" ht="15">
      <c r="A254" s="14"/>
    </row>
    <row r="255" ht="15">
      <c r="A255" s="14"/>
    </row>
    <row r="256" ht="15">
      <c r="A256" s="14"/>
    </row>
    <row r="257" ht="15">
      <c r="A257" s="14"/>
    </row>
    <row r="258" ht="15">
      <c r="A258" s="14"/>
    </row>
    <row r="259" ht="15">
      <c r="A259" s="14"/>
    </row>
    <row r="260" ht="15">
      <c r="A260" s="14"/>
    </row>
    <row r="261" ht="15">
      <c r="A261" s="14"/>
    </row>
    <row r="262" ht="15">
      <c r="A262" s="14"/>
    </row>
    <row r="263" ht="15">
      <c r="A263" s="14"/>
    </row>
    <row r="264" ht="15">
      <c r="A264" s="14"/>
    </row>
    <row r="265" ht="15">
      <c r="A265" s="14"/>
    </row>
    <row r="266" ht="15">
      <c r="A266" s="14"/>
    </row>
    <row r="267" ht="15">
      <c r="A267" s="14"/>
    </row>
    <row r="268" ht="15">
      <c r="A268" s="14"/>
    </row>
    <row r="269" ht="15">
      <c r="A269" s="14"/>
    </row>
    <row r="270" ht="15">
      <c r="A270" s="14"/>
    </row>
    <row r="271" ht="15">
      <c r="A271" s="14"/>
    </row>
    <row r="272" ht="15">
      <c r="A272" s="14"/>
    </row>
    <row r="273" ht="15">
      <c r="A273" s="14"/>
    </row>
    <row r="274" ht="15">
      <c r="A274" s="14"/>
    </row>
    <row r="275" ht="15">
      <c r="A275" s="14"/>
    </row>
    <row r="276" ht="15">
      <c r="A276" s="14"/>
    </row>
    <row r="277" ht="15">
      <c r="A277" s="14"/>
    </row>
    <row r="278" ht="15">
      <c r="A278" s="14"/>
    </row>
    <row r="279" ht="15">
      <c r="A279" s="14"/>
    </row>
    <row r="280" ht="15">
      <c r="A280" s="14"/>
    </row>
    <row r="281" ht="15">
      <c r="A281" s="14"/>
    </row>
    <row r="282" ht="15">
      <c r="A282" s="14"/>
    </row>
    <row r="283" ht="15">
      <c r="A283" s="14"/>
    </row>
    <row r="284" ht="15">
      <c r="A284" s="14"/>
    </row>
    <row r="285" ht="15">
      <c r="A285" s="14"/>
    </row>
    <row r="286" ht="15">
      <c r="A286" s="14"/>
    </row>
    <row r="287" ht="15">
      <c r="A287" s="14"/>
    </row>
    <row r="288" ht="15">
      <c r="A288" s="14"/>
    </row>
    <row r="289" ht="15">
      <c r="A289" s="14"/>
    </row>
    <row r="290" ht="15">
      <c r="A290" s="14"/>
    </row>
    <row r="291" ht="15">
      <c r="A291" s="14"/>
    </row>
    <row r="292" ht="15">
      <c r="A292" s="14"/>
    </row>
    <row r="293" ht="15">
      <c r="A293" s="14"/>
    </row>
    <row r="294" ht="15">
      <c r="A294" s="14"/>
    </row>
    <row r="295" ht="15">
      <c r="A295" s="14"/>
    </row>
    <row r="296" ht="15">
      <c r="A296" s="14"/>
    </row>
    <row r="297" ht="15">
      <c r="A297" s="14"/>
    </row>
    <row r="298" ht="15">
      <c r="A298" s="14"/>
    </row>
    <row r="299" ht="15">
      <c r="A299" s="14"/>
    </row>
    <row r="300" ht="15">
      <c r="A300" s="14"/>
    </row>
    <row r="301" ht="15">
      <c r="A301" s="14"/>
    </row>
    <row r="302" ht="15">
      <c r="A302" s="14"/>
    </row>
    <row r="303" ht="15">
      <c r="A303" s="14"/>
    </row>
    <row r="304" ht="15">
      <c r="A304" s="14"/>
    </row>
    <row r="305" ht="15">
      <c r="A305" s="14"/>
    </row>
    <row r="306" ht="15">
      <c r="A306" s="14"/>
    </row>
    <row r="307" ht="15">
      <c r="A307" s="14"/>
    </row>
    <row r="308" ht="15">
      <c r="A308" s="14"/>
    </row>
    <row r="309" ht="15">
      <c r="A309" s="14"/>
    </row>
    <row r="310" ht="15">
      <c r="A310" s="14"/>
    </row>
    <row r="311" ht="15">
      <c r="A311" s="14"/>
    </row>
    <row r="312" ht="15">
      <c r="A312" s="14"/>
    </row>
    <row r="313" ht="15">
      <c r="A313" s="14"/>
    </row>
    <row r="314" ht="15">
      <c r="A314" s="14"/>
    </row>
    <row r="315" ht="15">
      <c r="A315" s="14"/>
    </row>
    <row r="316" ht="15">
      <c r="A316" s="14"/>
    </row>
    <row r="317" ht="15">
      <c r="A317" s="14"/>
    </row>
    <row r="318" ht="15">
      <c r="A318" s="14"/>
    </row>
    <row r="319" ht="15">
      <c r="A319" s="14"/>
    </row>
    <row r="320" ht="15">
      <c r="A320" s="14"/>
    </row>
    <row r="321" ht="15">
      <c r="A321" s="14"/>
    </row>
    <row r="322" ht="15">
      <c r="A322" s="14"/>
    </row>
    <row r="323" ht="15">
      <c r="A323" s="14"/>
    </row>
    <row r="324" ht="15">
      <c r="A324" s="14"/>
    </row>
    <row r="325" ht="15">
      <c r="A325" s="14"/>
    </row>
    <row r="326" ht="15">
      <c r="A326" s="14"/>
    </row>
    <row r="327" ht="15">
      <c r="A327" s="14"/>
    </row>
    <row r="328" ht="15">
      <c r="A328" s="14"/>
    </row>
    <row r="329" ht="15">
      <c r="A329" s="14"/>
    </row>
    <row r="330" ht="15">
      <c r="A330" s="14"/>
    </row>
    <row r="331" ht="15">
      <c r="A331" s="14"/>
    </row>
    <row r="332" ht="15">
      <c r="A332" s="14"/>
    </row>
    <row r="333" ht="15">
      <c r="A333" s="14"/>
    </row>
    <row r="334" ht="15">
      <c r="A334" s="14"/>
    </row>
    <row r="335" ht="15">
      <c r="A335" s="14"/>
    </row>
    <row r="336" ht="15">
      <c r="A336" s="14"/>
    </row>
    <row r="337" ht="15">
      <c r="A337" s="14"/>
    </row>
    <row r="338" ht="15">
      <c r="A338" s="14"/>
    </row>
    <row r="339" ht="15">
      <c r="A339" s="14"/>
    </row>
    <row r="340" ht="15">
      <c r="A340" s="14"/>
    </row>
    <row r="341" ht="15">
      <c r="A341" s="14"/>
    </row>
    <row r="342" ht="15">
      <c r="A342" s="14"/>
    </row>
    <row r="343" ht="15">
      <c r="A343" s="14"/>
    </row>
    <row r="344" ht="15">
      <c r="A344" s="14"/>
    </row>
    <row r="345" ht="15">
      <c r="A345" s="14"/>
    </row>
    <row r="346" ht="15">
      <c r="A346" s="14"/>
    </row>
    <row r="347" ht="15">
      <c r="A347" s="14"/>
    </row>
    <row r="348" ht="15">
      <c r="A348" s="14"/>
    </row>
    <row r="349" ht="15">
      <c r="A349" s="14"/>
    </row>
    <row r="350" ht="15">
      <c r="A350" s="14"/>
    </row>
    <row r="351" ht="15">
      <c r="A351" s="14"/>
    </row>
    <row r="352" ht="15">
      <c r="A352" s="14"/>
    </row>
    <row r="353" ht="15">
      <c r="A353" s="14"/>
    </row>
    <row r="354" ht="15">
      <c r="A354" s="14"/>
    </row>
    <row r="355" ht="15">
      <c r="A355" s="14"/>
    </row>
    <row r="356" ht="15">
      <c r="A356" s="14"/>
    </row>
    <row r="357" ht="15">
      <c r="A357" s="14"/>
    </row>
    <row r="358" ht="15">
      <c r="A358" s="14"/>
    </row>
    <row r="359" ht="15">
      <c r="A359" s="14"/>
    </row>
    <row r="360" ht="15">
      <c r="A360" s="14"/>
    </row>
    <row r="361" ht="15">
      <c r="A361" s="14"/>
    </row>
    <row r="362" ht="15">
      <c r="A362" s="14"/>
    </row>
    <row r="363" ht="15">
      <c r="A363" s="14"/>
    </row>
    <row r="364" ht="15">
      <c r="A364" s="14"/>
    </row>
    <row r="365" ht="15">
      <c r="A365" s="14"/>
    </row>
    <row r="366" ht="15">
      <c r="A366" s="14"/>
    </row>
    <row r="367" ht="15">
      <c r="A367" s="14"/>
    </row>
    <row r="368" ht="15">
      <c r="A368" s="14"/>
    </row>
    <row r="369" ht="15">
      <c r="A369" s="14"/>
    </row>
    <row r="370" ht="15">
      <c r="A370" s="14"/>
    </row>
    <row r="371" ht="15">
      <c r="A371" s="14"/>
    </row>
    <row r="372" ht="15">
      <c r="A372" s="14"/>
    </row>
    <row r="373" ht="15">
      <c r="A373" s="14"/>
    </row>
    <row r="374" ht="15">
      <c r="A374" s="14"/>
    </row>
    <row r="375" ht="15">
      <c r="A375" s="14"/>
    </row>
    <row r="376" ht="15">
      <c r="A376" s="14"/>
    </row>
    <row r="377" ht="15">
      <c r="A377" s="14"/>
    </row>
    <row r="378" ht="15">
      <c r="A378" s="14"/>
    </row>
    <row r="379" ht="15">
      <c r="A379" s="14"/>
    </row>
    <row r="380" ht="15">
      <c r="A380" s="14"/>
    </row>
    <row r="381" ht="15">
      <c r="A381" s="14"/>
    </row>
    <row r="382" ht="15">
      <c r="A382" s="14"/>
    </row>
    <row r="383" ht="15">
      <c r="A383" s="14"/>
    </row>
    <row r="384" ht="15">
      <c r="A384" s="14"/>
    </row>
    <row r="385" ht="15">
      <c r="A385" s="14"/>
    </row>
    <row r="386" ht="15">
      <c r="A386" s="14"/>
    </row>
    <row r="387" ht="15">
      <c r="A387" s="14"/>
    </row>
    <row r="388" ht="15">
      <c r="A388" s="14"/>
    </row>
    <row r="389" ht="15">
      <c r="A389" s="14"/>
    </row>
    <row r="390" ht="15">
      <c r="A390" s="14"/>
    </row>
    <row r="391" ht="15">
      <c r="A391" s="14"/>
    </row>
    <row r="392" ht="15">
      <c r="A392" s="14"/>
    </row>
    <row r="393" ht="15">
      <c r="A393" s="14"/>
    </row>
    <row r="394" ht="15">
      <c r="A394" s="14"/>
    </row>
    <row r="395" ht="15">
      <c r="A395" s="14"/>
    </row>
    <row r="396" ht="15">
      <c r="A396" s="14"/>
    </row>
    <row r="397" ht="15">
      <c r="A397" s="14"/>
    </row>
    <row r="398" ht="15">
      <c r="A398" s="14"/>
    </row>
    <row r="399" ht="15">
      <c r="A399" s="14"/>
    </row>
    <row r="400" ht="15">
      <c r="A400" s="14"/>
    </row>
    <row r="401" ht="15">
      <c r="A401" s="14"/>
    </row>
    <row r="402" ht="15">
      <c r="A402" s="14"/>
    </row>
    <row r="403" ht="15">
      <c r="A403" s="14"/>
    </row>
    <row r="404" ht="15">
      <c r="A404" s="14"/>
    </row>
    <row r="405" ht="15">
      <c r="A405" s="14"/>
    </row>
    <row r="406" ht="15">
      <c r="A406" s="14"/>
    </row>
    <row r="407" ht="15">
      <c r="A407" s="14"/>
    </row>
    <row r="408" ht="15">
      <c r="A408" s="14"/>
    </row>
    <row r="409" ht="15">
      <c r="A409" s="14"/>
    </row>
    <row r="410" ht="15">
      <c r="A410" s="14"/>
    </row>
    <row r="411" ht="15">
      <c r="A411" s="14"/>
    </row>
    <row r="412" ht="15">
      <c r="A412" s="14"/>
    </row>
    <row r="413" ht="15">
      <c r="A413" s="14"/>
    </row>
    <row r="414" ht="15">
      <c r="A414" s="14"/>
    </row>
    <row r="415" ht="15">
      <c r="A415" s="14"/>
    </row>
    <row r="416" ht="15">
      <c r="A416" s="14"/>
    </row>
    <row r="417" ht="15">
      <c r="A417" s="14"/>
    </row>
    <row r="418" ht="15">
      <c r="A418" s="14"/>
    </row>
    <row r="419" ht="15">
      <c r="A419" s="14"/>
    </row>
    <row r="420" ht="15">
      <c r="A420" s="14"/>
    </row>
    <row r="421" ht="15">
      <c r="A421" s="14"/>
    </row>
    <row r="422" ht="15">
      <c r="A422" s="14"/>
    </row>
    <row r="423" ht="15">
      <c r="A423" s="14"/>
    </row>
    <row r="424" ht="15">
      <c r="A424" s="14"/>
    </row>
    <row r="425" ht="15">
      <c r="A425" s="14"/>
    </row>
    <row r="426" ht="15">
      <c r="A426" s="14"/>
    </row>
    <row r="427" ht="15">
      <c r="A427" s="14"/>
    </row>
    <row r="428" ht="15">
      <c r="A428" s="14"/>
    </row>
    <row r="429" ht="15">
      <c r="A429" s="14"/>
    </row>
    <row r="430" ht="15">
      <c r="A430" s="14"/>
    </row>
    <row r="431" ht="15">
      <c r="A431" s="14"/>
    </row>
    <row r="432" ht="15">
      <c r="A432" s="14"/>
    </row>
    <row r="433" ht="15">
      <c r="A433" s="14"/>
    </row>
    <row r="434" ht="15">
      <c r="A434" s="14"/>
    </row>
    <row r="435" ht="15">
      <c r="A435" s="14"/>
    </row>
    <row r="436" ht="15">
      <c r="A436" s="14"/>
    </row>
    <row r="437" ht="15">
      <c r="A437" s="14"/>
    </row>
    <row r="438" ht="15">
      <c r="A438" s="14"/>
    </row>
    <row r="439" ht="15">
      <c r="A439" s="14"/>
    </row>
    <row r="440" ht="15">
      <c r="A440" s="14"/>
    </row>
    <row r="441" ht="15">
      <c r="A441" s="14"/>
    </row>
    <row r="442" ht="15">
      <c r="A442" s="14"/>
    </row>
    <row r="443" ht="15">
      <c r="A443" s="14"/>
    </row>
    <row r="444" ht="15">
      <c r="A444" s="14"/>
    </row>
    <row r="445" ht="15">
      <c r="A445" s="14"/>
    </row>
    <row r="446" ht="15">
      <c r="A446" s="14"/>
    </row>
    <row r="447" ht="15">
      <c r="A447" s="14"/>
    </row>
    <row r="448" ht="15">
      <c r="A448" s="14"/>
    </row>
    <row r="449" ht="15">
      <c r="A449" s="14"/>
    </row>
    <row r="450" ht="15">
      <c r="A450" s="14"/>
    </row>
    <row r="451" ht="15">
      <c r="A451" s="14"/>
    </row>
    <row r="452" ht="15">
      <c r="A452" s="14"/>
    </row>
    <row r="453" ht="15">
      <c r="A453" s="14"/>
    </row>
    <row r="454" ht="15">
      <c r="A454" s="14"/>
    </row>
    <row r="455" ht="15">
      <c r="A455" s="14"/>
    </row>
    <row r="456" ht="15">
      <c r="A456" s="14"/>
    </row>
    <row r="457" ht="15">
      <c r="A457" s="14"/>
    </row>
    <row r="458" ht="15">
      <c r="A458" s="14"/>
    </row>
    <row r="459" ht="15">
      <c r="A459" s="14"/>
    </row>
    <row r="460" ht="15">
      <c r="A460" s="14"/>
    </row>
    <row r="461" ht="15">
      <c r="A461" s="14"/>
    </row>
    <row r="462" ht="15">
      <c r="A462" s="14"/>
    </row>
    <row r="463" ht="15">
      <c r="A463" s="14"/>
    </row>
    <row r="464" ht="15">
      <c r="A464" s="14"/>
    </row>
    <row r="465" ht="15">
      <c r="A465" s="14"/>
    </row>
    <row r="466" ht="15">
      <c r="A466" s="14"/>
    </row>
    <row r="467" ht="15">
      <c r="A467" s="14"/>
    </row>
    <row r="468" ht="15">
      <c r="A468" s="14"/>
    </row>
    <row r="469" ht="15">
      <c r="A469" s="14"/>
    </row>
    <row r="470" ht="15">
      <c r="A470" s="14"/>
    </row>
    <row r="471" ht="15">
      <c r="A471" s="14"/>
    </row>
    <row r="472" ht="15">
      <c r="A472" s="14"/>
    </row>
    <row r="473" ht="15">
      <c r="A473" s="14"/>
    </row>
    <row r="474" ht="15">
      <c r="A474" s="14"/>
    </row>
    <row r="475" ht="15">
      <c r="A475" s="14"/>
    </row>
    <row r="476" ht="15">
      <c r="A476" s="14"/>
    </row>
    <row r="477" ht="15">
      <c r="A477" s="14"/>
    </row>
    <row r="478" ht="15">
      <c r="A478" s="14"/>
    </row>
    <row r="479" ht="15">
      <c r="A479" s="14"/>
    </row>
    <row r="480" ht="15">
      <c r="A480" s="14"/>
    </row>
    <row r="481" ht="15">
      <c r="A481" s="14"/>
    </row>
    <row r="482" ht="15">
      <c r="A482" s="14"/>
    </row>
    <row r="483" ht="15">
      <c r="A483" s="14"/>
    </row>
    <row r="484" ht="15">
      <c r="A484" s="14"/>
    </row>
    <row r="485" ht="15">
      <c r="A485" s="14"/>
    </row>
    <row r="486" ht="15">
      <c r="A486" s="14"/>
    </row>
    <row r="487" ht="15">
      <c r="A487" s="14"/>
    </row>
    <row r="488" ht="15">
      <c r="A488" s="14"/>
    </row>
    <row r="489" ht="15">
      <c r="A489" s="14"/>
    </row>
    <row r="490" ht="15">
      <c r="A490" s="14"/>
    </row>
    <row r="491" ht="15">
      <c r="A491" s="14"/>
    </row>
    <row r="492" ht="15">
      <c r="A492" s="14"/>
    </row>
    <row r="493" ht="15">
      <c r="A493" s="14"/>
    </row>
    <row r="494" ht="15">
      <c r="A494" s="14"/>
    </row>
    <row r="495" ht="15">
      <c r="A495" s="14"/>
    </row>
    <row r="496" ht="15">
      <c r="A496" s="14"/>
    </row>
    <row r="497" ht="15">
      <c r="A497" s="14"/>
    </row>
    <row r="498" ht="15">
      <c r="A498" s="14"/>
    </row>
    <row r="499" ht="15">
      <c r="A499" s="14"/>
    </row>
    <row r="500" ht="15">
      <c r="A500" s="14"/>
    </row>
    <row r="501" ht="15">
      <c r="A501" s="14"/>
    </row>
    <row r="502" ht="15">
      <c r="A502" s="14"/>
    </row>
    <row r="503" ht="15">
      <c r="A503" s="14"/>
    </row>
    <row r="504" ht="15">
      <c r="A504" s="14"/>
    </row>
    <row r="505" ht="15">
      <c r="A505" s="14"/>
    </row>
    <row r="506" ht="15">
      <c r="A506" s="14"/>
    </row>
    <row r="507" ht="15">
      <c r="A507" s="14"/>
    </row>
    <row r="508" ht="15">
      <c r="A508" s="14"/>
    </row>
    <row r="509" ht="15">
      <c r="A509" s="14"/>
    </row>
    <row r="510" ht="15">
      <c r="A510" s="14"/>
    </row>
    <row r="511" ht="15">
      <c r="A511" s="14"/>
    </row>
    <row r="512" ht="15">
      <c r="A512" s="14"/>
    </row>
    <row r="513" ht="15">
      <c r="A513" s="14"/>
    </row>
    <row r="514" ht="15">
      <c r="A514" s="14"/>
    </row>
    <row r="515" ht="15">
      <c r="A515" s="14"/>
    </row>
    <row r="516" ht="15">
      <c r="A516" s="14"/>
    </row>
    <row r="517" ht="15">
      <c r="A517" s="14"/>
    </row>
    <row r="518" ht="15">
      <c r="A518" s="14"/>
    </row>
    <row r="519" ht="15">
      <c r="A519" s="14"/>
    </row>
    <row r="520" ht="15">
      <c r="A520" s="14"/>
    </row>
    <row r="521" ht="15">
      <c r="A521" s="14"/>
    </row>
    <row r="522" ht="15">
      <c r="A522" s="14"/>
    </row>
    <row r="523" ht="15">
      <c r="A523" s="14"/>
    </row>
    <row r="524" ht="15">
      <c r="A524" s="14"/>
    </row>
    <row r="525" ht="15">
      <c r="A525" s="14"/>
    </row>
    <row r="526" ht="15">
      <c r="A526" s="14"/>
    </row>
    <row r="527" ht="15">
      <c r="A527" s="14"/>
    </row>
    <row r="528" ht="15">
      <c r="A528" s="14"/>
    </row>
    <row r="529" ht="15">
      <c r="A529" s="14"/>
    </row>
    <row r="530" ht="15">
      <c r="A530" s="14"/>
    </row>
    <row r="531" ht="15">
      <c r="A531" s="14"/>
    </row>
    <row r="532" ht="15">
      <c r="A532" s="14"/>
    </row>
    <row r="533" ht="15">
      <c r="A533" s="14"/>
    </row>
    <row r="534" ht="15">
      <c r="A534" s="14"/>
    </row>
    <row r="535" ht="15">
      <c r="A535" s="14"/>
    </row>
    <row r="536" ht="15">
      <c r="A536" s="14"/>
    </row>
    <row r="537" ht="15">
      <c r="A537" s="14"/>
    </row>
    <row r="538" ht="15">
      <c r="A538" s="14"/>
    </row>
    <row r="539" ht="15">
      <c r="A539" s="14"/>
    </row>
    <row r="540" ht="15">
      <c r="A540" s="14"/>
    </row>
    <row r="541" ht="15">
      <c r="A541" s="14"/>
    </row>
    <row r="542" ht="15">
      <c r="A542" s="14"/>
    </row>
    <row r="543" ht="15">
      <c r="A543" s="14"/>
    </row>
    <row r="544" ht="15">
      <c r="A544" s="14"/>
    </row>
    <row r="545" ht="15">
      <c r="A545" s="14"/>
    </row>
    <row r="546" ht="15">
      <c r="A546" s="14"/>
    </row>
    <row r="547" ht="15">
      <c r="A547" s="14"/>
    </row>
    <row r="548" ht="15">
      <c r="A548" s="14"/>
    </row>
    <row r="549" ht="15">
      <c r="A549" s="14"/>
    </row>
    <row r="550" ht="15">
      <c r="A550" s="14"/>
    </row>
    <row r="551" ht="15">
      <c r="A551" s="14"/>
    </row>
    <row r="552" ht="15">
      <c r="A552" s="14"/>
    </row>
    <row r="553" ht="15">
      <c r="A553" s="14"/>
    </row>
    <row r="554" ht="15">
      <c r="A554" s="14"/>
    </row>
    <row r="555" ht="15">
      <c r="A555" s="14"/>
    </row>
    <row r="556" ht="15">
      <c r="A556" s="14"/>
    </row>
    <row r="557" ht="15">
      <c r="A557" s="14"/>
    </row>
    <row r="558" ht="15">
      <c r="A558" s="14"/>
    </row>
    <row r="559" ht="15">
      <c r="A559" s="14"/>
    </row>
    <row r="560" ht="15">
      <c r="A560" s="14"/>
    </row>
    <row r="561" ht="15">
      <c r="A561" s="14"/>
    </row>
    <row r="562" ht="15">
      <c r="A562" s="14"/>
    </row>
    <row r="563" ht="15">
      <c r="A563" s="14"/>
    </row>
    <row r="564" ht="15">
      <c r="A564" s="14"/>
    </row>
    <row r="565" ht="15">
      <c r="A565" s="14"/>
    </row>
    <row r="566" ht="15">
      <c r="A566" s="14"/>
    </row>
    <row r="567" ht="15">
      <c r="A567" s="14"/>
    </row>
    <row r="568" ht="15">
      <c r="A568" s="14"/>
    </row>
    <row r="569" ht="15">
      <c r="A569" s="14"/>
    </row>
    <row r="570" ht="15">
      <c r="A570" s="14"/>
    </row>
    <row r="571" ht="15">
      <c r="A571" s="14"/>
    </row>
    <row r="572" ht="15">
      <c r="A572" s="14"/>
    </row>
    <row r="573" ht="15">
      <c r="A573" s="14"/>
    </row>
    <row r="574" ht="15">
      <c r="A574" s="14"/>
    </row>
    <row r="575" ht="15">
      <c r="A575" s="14"/>
    </row>
    <row r="576" ht="15">
      <c r="A576" s="14"/>
    </row>
    <row r="577" ht="15">
      <c r="A577" s="14"/>
    </row>
    <row r="578" ht="15">
      <c r="A578" s="14"/>
    </row>
    <row r="579" ht="15">
      <c r="A579" s="14"/>
    </row>
    <row r="580" ht="15">
      <c r="A580" s="14"/>
    </row>
    <row r="581" ht="15">
      <c r="A581" s="14"/>
    </row>
    <row r="582" ht="15">
      <c r="A582" s="14"/>
    </row>
    <row r="583" ht="15">
      <c r="A583" s="14"/>
    </row>
    <row r="584" ht="15">
      <c r="A584" s="14"/>
    </row>
    <row r="585" ht="15">
      <c r="A585" s="14"/>
    </row>
    <row r="586" ht="15">
      <c r="A586" s="14"/>
    </row>
    <row r="587" ht="15">
      <c r="A587" s="14"/>
    </row>
    <row r="588" ht="15">
      <c r="A588" s="14"/>
    </row>
    <row r="589" ht="15">
      <c r="A589" s="14"/>
    </row>
    <row r="590" ht="15">
      <c r="A590" s="14"/>
    </row>
    <row r="591" ht="15">
      <c r="A591" s="14"/>
    </row>
    <row r="592" ht="15">
      <c r="A592" s="14"/>
    </row>
    <row r="593" ht="15">
      <c r="A593" s="14"/>
    </row>
    <row r="594" ht="15">
      <c r="A594" s="14"/>
    </row>
    <row r="595" ht="15">
      <c r="A595" s="14"/>
    </row>
    <row r="596" ht="15">
      <c r="A596" s="14"/>
    </row>
    <row r="597" ht="15">
      <c r="A597" s="14"/>
    </row>
    <row r="598" ht="15">
      <c r="A598" s="14"/>
    </row>
    <row r="599" ht="15">
      <c r="A599" s="14"/>
    </row>
    <row r="600" ht="15">
      <c r="A600" s="14"/>
    </row>
    <row r="601" ht="15">
      <c r="A601" s="14"/>
    </row>
    <row r="602" ht="15">
      <c r="A602" s="14"/>
    </row>
    <row r="603" ht="15">
      <c r="A603" s="14"/>
    </row>
    <row r="604" ht="15">
      <c r="A604" s="14"/>
    </row>
    <row r="605" ht="15">
      <c r="A605" s="14"/>
    </row>
    <row r="606" ht="15">
      <c r="A606" s="14"/>
    </row>
    <row r="607" ht="15">
      <c r="A607" s="14"/>
    </row>
    <row r="608" ht="15">
      <c r="A608" s="14"/>
    </row>
    <row r="609" ht="15">
      <c r="A609" s="14"/>
    </row>
    <row r="610" ht="15">
      <c r="A610" s="14"/>
    </row>
    <row r="611" ht="15">
      <c r="A611" s="14"/>
    </row>
    <row r="612" ht="15">
      <c r="A612" s="14"/>
    </row>
    <row r="613" ht="15">
      <c r="A613" s="14"/>
    </row>
    <row r="614" ht="15">
      <c r="A614" s="14"/>
    </row>
    <row r="615" ht="15">
      <c r="A615" s="14"/>
    </row>
    <row r="616" ht="15">
      <c r="A616" s="14"/>
    </row>
    <row r="617" ht="15">
      <c r="A617" s="14"/>
    </row>
    <row r="618" ht="15">
      <c r="A618" s="14"/>
    </row>
    <row r="619" ht="15">
      <c r="A619" s="14"/>
    </row>
    <row r="620" ht="15">
      <c r="A620" s="14"/>
    </row>
    <row r="621" ht="15">
      <c r="A621" s="14"/>
    </row>
    <row r="622" ht="15">
      <c r="A622" s="14"/>
    </row>
    <row r="623" ht="15">
      <c r="A623" s="14"/>
    </row>
    <row r="624" ht="15">
      <c r="A624" s="14"/>
    </row>
    <row r="625" ht="15">
      <c r="A625" s="14"/>
    </row>
    <row r="626" ht="15">
      <c r="A626" s="14"/>
    </row>
    <row r="627" ht="15">
      <c r="A627" s="14"/>
    </row>
    <row r="628" ht="15">
      <c r="A628" s="14"/>
    </row>
    <row r="629" ht="15">
      <c r="A629" s="14"/>
    </row>
    <row r="630" ht="15">
      <c r="A630" s="14"/>
    </row>
    <row r="631" ht="15">
      <c r="A631" s="14"/>
    </row>
    <row r="632" ht="15">
      <c r="A632" s="14"/>
    </row>
    <row r="633" ht="15">
      <c r="A633" s="14"/>
    </row>
    <row r="634" ht="15">
      <c r="A634" s="14"/>
    </row>
    <row r="635" ht="15">
      <c r="A635" s="14"/>
    </row>
    <row r="636" ht="15">
      <c r="A636" s="14"/>
    </row>
    <row r="637" ht="15">
      <c r="A637" s="14"/>
    </row>
    <row r="638" ht="15">
      <c r="A638" s="14"/>
    </row>
    <row r="639" ht="15">
      <c r="A639" s="14"/>
    </row>
    <row r="640" ht="15">
      <c r="A640" s="14"/>
    </row>
    <row r="641" ht="15">
      <c r="A641" s="14"/>
    </row>
    <row r="642" ht="15">
      <c r="A642" s="14"/>
    </row>
    <row r="643" ht="15">
      <c r="A643" s="14"/>
    </row>
    <row r="644" ht="15">
      <c r="A644" s="14"/>
    </row>
    <row r="645" ht="15">
      <c r="A645" s="14"/>
    </row>
    <row r="646" ht="15">
      <c r="A646" s="14"/>
    </row>
    <row r="647" ht="15">
      <c r="A647" s="14"/>
    </row>
    <row r="648" ht="15">
      <c r="A648" s="14"/>
    </row>
    <row r="649" ht="15">
      <c r="A649" s="14"/>
    </row>
    <row r="650" ht="15">
      <c r="A650" s="14"/>
    </row>
    <row r="651" ht="15">
      <c r="A651" s="14"/>
    </row>
    <row r="652" ht="15">
      <c r="A652" s="14"/>
    </row>
    <row r="653" ht="15">
      <c r="A653" s="14"/>
    </row>
    <row r="654" ht="15">
      <c r="A654" s="14"/>
    </row>
    <row r="655" ht="15">
      <c r="A655" s="14"/>
    </row>
    <row r="656" ht="15">
      <c r="A656" s="14"/>
    </row>
    <row r="657" ht="15">
      <c r="A657" s="14"/>
    </row>
    <row r="658" ht="15">
      <c r="A658" s="14"/>
    </row>
    <row r="659" ht="15">
      <c r="A659" s="14"/>
    </row>
    <row r="660" ht="15">
      <c r="A660" s="14"/>
    </row>
    <row r="661" ht="15">
      <c r="A661" s="14"/>
    </row>
    <row r="662" ht="15">
      <c r="A662" s="14"/>
    </row>
    <row r="663" ht="15">
      <c r="A663" s="14"/>
    </row>
    <row r="664" ht="15">
      <c r="A664" s="14"/>
    </row>
    <row r="665" ht="15">
      <c r="A665" s="14"/>
    </row>
    <row r="666" ht="15">
      <c r="A666" s="14"/>
    </row>
    <row r="667" ht="15">
      <c r="A667" s="14"/>
    </row>
    <row r="668" ht="15">
      <c r="A668" s="14"/>
    </row>
    <row r="669" ht="15">
      <c r="A669" s="14"/>
    </row>
    <row r="670" ht="15">
      <c r="A670" s="14"/>
    </row>
    <row r="671" ht="15">
      <c r="A671" s="14"/>
    </row>
    <row r="672" ht="15">
      <c r="A672" s="14"/>
    </row>
    <row r="673" ht="15">
      <c r="A673" s="14"/>
    </row>
    <row r="674" ht="15">
      <c r="A674" s="14"/>
    </row>
    <row r="675" ht="15">
      <c r="A675" s="14"/>
    </row>
    <row r="676" ht="15">
      <c r="A676" s="14"/>
    </row>
    <row r="677" ht="15">
      <c r="A677" s="14"/>
    </row>
    <row r="678" ht="15">
      <c r="A678" s="14"/>
    </row>
    <row r="679" ht="15">
      <c r="A679" s="14"/>
    </row>
    <row r="680" ht="15">
      <c r="A680" s="14"/>
    </row>
    <row r="681" ht="15">
      <c r="A681" s="14"/>
    </row>
    <row r="682" ht="15">
      <c r="A682" s="14"/>
    </row>
    <row r="683" ht="15">
      <c r="A683" s="14"/>
    </row>
    <row r="684" ht="15">
      <c r="A684" s="14"/>
    </row>
    <row r="685" ht="15">
      <c r="A685" s="14"/>
    </row>
    <row r="686" ht="15">
      <c r="A686" s="14"/>
    </row>
    <row r="687" ht="15">
      <c r="A687" s="14"/>
    </row>
    <row r="688" ht="15">
      <c r="A688" s="14"/>
    </row>
    <row r="689" ht="15">
      <c r="A689" s="14"/>
    </row>
    <row r="690" ht="15">
      <c r="A690" s="14"/>
    </row>
    <row r="691" ht="15">
      <c r="A691" s="14"/>
    </row>
    <row r="692" ht="15">
      <c r="A692" s="14"/>
    </row>
    <row r="693" ht="15">
      <c r="A693" s="14"/>
    </row>
    <row r="694" ht="15">
      <c r="A694" s="14"/>
    </row>
    <row r="695" ht="15">
      <c r="A695" s="14"/>
    </row>
    <row r="696" ht="15">
      <c r="A696" s="14"/>
    </row>
    <row r="697" ht="15">
      <c r="A697" s="14"/>
    </row>
    <row r="698" ht="15">
      <c r="A698" s="14"/>
    </row>
    <row r="699" ht="15">
      <c r="A699" s="14"/>
    </row>
    <row r="700" ht="15">
      <c r="A700" s="14"/>
    </row>
    <row r="701" ht="15">
      <c r="A701" s="14"/>
    </row>
    <row r="702" ht="15">
      <c r="A702" s="14"/>
    </row>
    <row r="703" ht="15">
      <c r="A703" s="14"/>
    </row>
    <row r="704" ht="15">
      <c r="A704" s="14"/>
    </row>
    <row r="705" ht="15">
      <c r="A705" s="14"/>
    </row>
    <row r="706" ht="15">
      <c r="A706" s="14"/>
    </row>
    <row r="707" ht="15">
      <c r="A707" s="14"/>
    </row>
    <row r="708" ht="15">
      <c r="A708" s="14"/>
    </row>
    <row r="709" ht="15">
      <c r="A709" s="14"/>
    </row>
    <row r="710" ht="15">
      <c r="A710" s="14"/>
    </row>
    <row r="711" ht="15">
      <c r="A711" s="14"/>
    </row>
    <row r="712" ht="15">
      <c r="A712" s="14"/>
    </row>
    <row r="713" ht="15">
      <c r="A713" s="14"/>
    </row>
    <row r="714" ht="15">
      <c r="A714" s="14"/>
    </row>
    <row r="715" ht="15">
      <c r="A715" s="14"/>
    </row>
    <row r="716" ht="15">
      <c r="A716" s="14"/>
    </row>
    <row r="717" ht="15">
      <c r="A717" s="14"/>
    </row>
    <row r="718" ht="15">
      <c r="A718" s="14"/>
    </row>
    <row r="719" ht="15">
      <c r="A719" s="14"/>
    </row>
    <row r="720" ht="15">
      <c r="A720" s="14"/>
    </row>
    <row r="721" ht="15">
      <c r="A721" s="14"/>
    </row>
    <row r="722" ht="15">
      <c r="A722" s="14"/>
    </row>
    <row r="723" ht="15">
      <c r="A723" s="14"/>
    </row>
    <row r="724" ht="15">
      <c r="A724" s="14"/>
    </row>
    <row r="725" ht="15">
      <c r="A725" s="14"/>
    </row>
    <row r="726" ht="15">
      <c r="A726" s="14"/>
    </row>
    <row r="727" ht="15">
      <c r="A727" s="14"/>
    </row>
    <row r="728" ht="15">
      <c r="A728" s="14"/>
    </row>
    <row r="729" ht="15">
      <c r="A729" s="14"/>
    </row>
    <row r="730" ht="15">
      <c r="A730" s="14"/>
    </row>
    <row r="731" ht="15">
      <c r="A731" s="14"/>
    </row>
    <row r="732" ht="15">
      <c r="A732" s="14"/>
    </row>
    <row r="733" ht="15">
      <c r="A733" s="14"/>
    </row>
    <row r="734" ht="15">
      <c r="A734" s="14"/>
    </row>
    <row r="735" ht="15">
      <c r="A735" s="14"/>
    </row>
    <row r="736" ht="15">
      <c r="A736" s="14"/>
    </row>
    <row r="737" ht="15">
      <c r="A737" s="14"/>
    </row>
    <row r="738" ht="15">
      <c r="A738" s="14"/>
    </row>
    <row r="739" ht="15">
      <c r="A739" s="14"/>
    </row>
    <row r="740" ht="15">
      <c r="A740" s="14"/>
    </row>
    <row r="741" ht="15">
      <c r="A741" s="14"/>
    </row>
    <row r="742" ht="15">
      <c r="A742" s="14"/>
    </row>
    <row r="743" ht="15">
      <c r="A743" s="14"/>
    </row>
    <row r="744" ht="15">
      <c r="A744" s="14"/>
    </row>
    <row r="745" ht="15">
      <c r="A745" s="14"/>
    </row>
    <row r="746" ht="15">
      <c r="A746" s="14"/>
    </row>
    <row r="747" ht="15">
      <c r="A747" s="14"/>
    </row>
    <row r="748" ht="15">
      <c r="A748" s="14"/>
    </row>
    <row r="749" ht="15">
      <c r="A749" s="14"/>
    </row>
    <row r="750" ht="15">
      <c r="A750" s="14"/>
    </row>
    <row r="751" ht="15">
      <c r="A751" s="14"/>
    </row>
    <row r="752" ht="15">
      <c r="A752" s="14"/>
    </row>
    <row r="753" ht="15">
      <c r="A753" s="14"/>
    </row>
    <row r="754" ht="15">
      <c r="A754" s="14"/>
    </row>
    <row r="755" ht="15">
      <c r="A755" s="14"/>
    </row>
    <row r="756" ht="15">
      <c r="A756" s="14"/>
    </row>
    <row r="757" ht="15">
      <c r="A757" s="14"/>
    </row>
    <row r="758" ht="15">
      <c r="A758" s="14"/>
    </row>
    <row r="759" ht="15">
      <c r="A759" s="14"/>
    </row>
    <row r="760" ht="15">
      <c r="A760" s="14"/>
    </row>
    <row r="761" ht="15">
      <c r="A761" s="14"/>
    </row>
    <row r="762" ht="15">
      <c r="A762" s="14"/>
    </row>
    <row r="763" ht="15">
      <c r="A763" s="14"/>
    </row>
    <row r="764" ht="15">
      <c r="A764" s="14"/>
    </row>
    <row r="765" ht="15">
      <c r="A765" s="14"/>
    </row>
    <row r="766" ht="15">
      <c r="A766" s="14"/>
    </row>
    <row r="767" ht="15">
      <c r="A767" s="14"/>
    </row>
    <row r="768" ht="15">
      <c r="A768" s="14"/>
    </row>
    <row r="769" ht="15">
      <c r="A769" s="14"/>
    </row>
    <row r="770" ht="15">
      <c r="A770" s="14"/>
    </row>
    <row r="771" ht="15">
      <c r="A771" s="14"/>
    </row>
    <row r="772" ht="15">
      <c r="A772" s="14"/>
    </row>
    <row r="773" ht="15">
      <c r="A773" s="14"/>
    </row>
    <row r="774" ht="15">
      <c r="A774" s="14"/>
    </row>
    <row r="775" ht="15">
      <c r="A775" s="14"/>
    </row>
    <row r="776" ht="15">
      <c r="A776" s="14"/>
    </row>
    <row r="777" ht="15">
      <c r="A777" s="14"/>
    </row>
    <row r="778" ht="15">
      <c r="A778" s="14"/>
    </row>
    <row r="779" ht="15">
      <c r="A779" s="14"/>
    </row>
    <row r="780" ht="15">
      <c r="A780" s="14"/>
    </row>
    <row r="781" ht="15">
      <c r="A781" s="14"/>
    </row>
    <row r="782" ht="15">
      <c r="A782" s="14"/>
    </row>
    <row r="783" ht="15">
      <c r="A783" s="14"/>
    </row>
    <row r="784" ht="15">
      <c r="A784" s="14"/>
    </row>
    <row r="785" ht="15">
      <c r="A785" s="14"/>
    </row>
    <row r="786" ht="15">
      <c r="A786" s="14"/>
    </row>
    <row r="787" ht="15">
      <c r="A787" s="14"/>
    </row>
    <row r="788" ht="15">
      <c r="A788" s="14"/>
    </row>
    <row r="789" ht="15">
      <c r="A789" s="14"/>
    </row>
    <row r="790" ht="15">
      <c r="A790" s="14"/>
    </row>
    <row r="791" ht="15">
      <c r="A791" s="14"/>
    </row>
    <row r="792" ht="15">
      <c r="A792" s="14"/>
    </row>
    <row r="793" ht="15">
      <c r="A793" s="14"/>
    </row>
    <row r="794" ht="15">
      <c r="A794" s="14"/>
    </row>
    <row r="795" ht="15">
      <c r="A795" s="14"/>
    </row>
    <row r="796" ht="15">
      <c r="A796" s="14"/>
    </row>
    <row r="797" ht="15">
      <c r="A797" s="14"/>
    </row>
    <row r="798" ht="15">
      <c r="A798" s="14"/>
    </row>
    <row r="799" ht="15">
      <c r="A799" s="14"/>
    </row>
    <row r="800" ht="15">
      <c r="A800" s="14"/>
    </row>
    <row r="801" ht="15">
      <c r="A801" s="14"/>
    </row>
    <row r="802" ht="15">
      <c r="A802" s="14"/>
    </row>
    <row r="803" ht="15">
      <c r="A803" s="14"/>
    </row>
    <row r="804" ht="15">
      <c r="A804" s="14"/>
    </row>
    <row r="805" ht="15">
      <c r="A805" s="14"/>
    </row>
    <row r="806" ht="15">
      <c r="A806" s="14"/>
    </row>
    <row r="807" ht="15">
      <c r="A807" s="14"/>
    </row>
    <row r="808" ht="15">
      <c r="A808" s="14"/>
    </row>
    <row r="809" ht="15">
      <c r="A809" s="14"/>
    </row>
    <row r="810" ht="15">
      <c r="A810" s="14"/>
    </row>
    <row r="811" ht="15">
      <c r="A811" s="14"/>
    </row>
    <row r="812" ht="15">
      <c r="A812" s="14"/>
    </row>
    <row r="813" ht="15">
      <c r="A813" s="14"/>
    </row>
    <row r="814" ht="15">
      <c r="A814" s="14"/>
    </row>
    <row r="815" ht="15">
      <c r="A815" s="14"/>
    </row>
    <row r="816" ht="15">
      <c r="A816" s="14"/>
    </row>
    <row r="817" ht="15">
      <c r="A817" s="14"/>
    </row>
    <row r="818" ht="15">
      <c r="A818" s="14"/>
    </row>
    <row r="819" ht="15">
      <c r="A819" s="14"/>
    </row>
    <row r="820" ht="15">
      <c r="A820" s="14"/>
    </row>
    <row r="821" ht="15">
      <c r="A821" s="14"/>
    </row>
    <row r="822" ht="15">
      <c r="A822" s="14"/>
    </row>
    <row r="823" ht="15">
      <c r="A823" s="14"/>
    </row>
    <row r="824" ht="15">
      <c r="A824" s="14"/>
    </row>
    <row r="825" ht="15">
      <c r="A825" s="14"/>
    </row>
    <row r="826" ht="15">
      <c r="A826" s="14"/>
    </row>
    <row r="827" ht="15">
      <c r="A827" s="14"/>
    </row>
    <row r="828" ht="15">
      <c r="A828" s="14"/>
    </row>
    <row r="829" ht="15">
      <c r="A829" s="14"/>
    </row>
    <row r="830" ht="15">
      <c r="A830" s="14"/>
    </row>
    <row r="831" ht="15">
      <c r="A831" s="14"/>
    </row>
    <row r="832" ht="15">
      <c r="A832" s="14"/>
    </row>
    <row r="833" ht="15">
      <c r="A833" s="14"/>
    </row>
    <row r="834" ht="15">
      <c r="A834" s="14"/>
    </row>
    <row r="835" ht="15">
      <c r="A835" s="14"/>
    </row>
    <row r="836" ht="15">
      <c r="A836" s="14"/>
    </row>
    <row r="837" ht="15">
      <c r="A837" s="14"/>
    </row>
    <row r="838" ht="15">
      <c r="A838" s="14"/>
    </row>
    <row r="839" ht="15">
      <c r="A839" s="14"/>
    </row>
    <row r="840" ht="15">
      <c r="A840" s="14"/>
    </row>
    <row r="841" ht="15">
      <c r="A841" s="14"/>
    </row>
    <row r="842" ht="15">
      <c r="A842" s="14"/>
    </row>
    <row r="843" ht="15">
      <c r="A843" s="14"/>
    </row>
    <row r="844" ht="15">
      <c r="A844" s="14"/>
    </row>
    <row r="845" ht="15">
      <c r="A845" s="14"/>
    </row>
    <row r="846" ht="15">
      <c r="A846" s="14"/>
    </row>
    <row r="847" ht="15">
      <c r="A847" s="14"/>
    </row>
    <row r="848" ht="15">
      <c r="A848" s="14"/>
    </row>
    <row r="849" ht="15">
      <c r="A849" s="14"/>
    </row>
    <row r="850" ht="15">
      <c r="A850" s="14"/>
    </row>
    <row r="851" ht="15">
      <c r="A851" s="14"/>
    </row>
    <row r="852" ht="15">
      <c r="A852" s="14"/>
    </row>
    <row r="853" ht="15">
      <c r="A853" s="14"/>
    </row>
    <row r="854" ht="15">
      <c r="A854" s="14"/>
    </row>
    <row r="855" ht="15">
      <c r="A855" s="14"/>
    </row>
    <row r="856" ht="15">
      <c r="A856" s="14"/>
    </row>
    <row r="857" ht="15">
      <c r="A857" s="14"/>
    </row>
    <row r="858" ht="15">
      <c r="A858" s="14"/>
    </row>
    <row r="859" ht="15">
      <c r="A859" s="14"/>
    </row>
    <row r="860" ht="15">
      <c r="A860" s="14"/>
    </row>
    <row r="861" ht="15">
      <c r="A861" s="14"/>
    </row>
    <row r="862" ht="15">
      <c r="A862" s="14"/>
    </row>
    <row r="863" ht="15">
      <c r="A863" s="14"/>
    </row>
    <row r="864" ht="15">
      <c r="A864" s="14"/>
    </row>
    <row r="865" ht="15">
      <c r="A865" s="14"/>
    </row>
    <row r="866" ht="15">
      <c r="A866" s="14"/>
    </row>
    <row r="867" ht="15">
      <c r="A867" s="14"/>
    </row>
    <row r="868" ht="15">
      <c r="A868" s="14"/>
    </row>
    <row r="869" ht="15">
      <c r="A869" s="14"/>
    </row>
    <row r="870" ht="15">
      <c r="A870" s="14"/>
    </row>
    <row r="871" ht="15">
      <c r="A871" s="14"/>
    </row>
    <row r="872" ht="15">
      <c r="A872" s="14"/>
    </row>
    <row r="873" ht="15">
      <c r="A873" s="14"/>
    </row>
    <row r="874" ht="15">
      <c r="A874" s="14"/>
    </row>
    <row r="875" ht="15">
      <c r="A875" s="14"/>
    </row>
    <row r="876" ht="15">
      <c r="A876" s="14"/>
    </row>
    <row r="877" ht="15">
      <c r="A877" s="14"/>
    </row>
    <row r="878" ht="15">
      <c r="A878" s="14"/>
    </row>
    <row r="879" ht="15">
      <c r="A879" s="14"/>
    </row>
    <row r="880" ht="15">
      <c r="A880" s="14"/>
    </row>
    <row r="881" ht="15">
      <c r="A881" s="14"/>
    </row>
    <row r="882" ht="15">
      <c r="A882" s="14"/>
    </row>
    <row r="883" ht="15">
      <c r="A883" s="14"/>
    </row>
    <row r="884" ht="15">
      <c r="A884" s="14"/>
    </row>
    <row r="885" ht="15">
      <c r="A885" s="14"/>
    </row>
    <row r="886" ht="15">
      <c r="A886" s="14"/>
    </row>
    <row r="887" ht="15">
      <c r="A887" s="14"/>
    </row>
    <row r="888" ht="15">
      <c r="A888" s="14"/>
    </row>
    <row r="889" ht="15">
      <c r="A889" s="14"/>
    </row>
    <row r="890" ht="15">
      <c r="A890" s="14"/>
    </row>
    <row r="891" ht="15">
      <c r="A891" s="14"/>
    </row>
    <row r="892" ht="15">
      <c r="A892" s="14"/>
    </row>
    <row r="893" ht="15">
      <c r="A893" s="14"/>
    </row>
    <row r="894" ht="15">
      <c r="A894" s="14"/>
    </row>
    <row r="895" ht="15">
      <c r="A895" s="14"/>
    </row>
    <row r="896" ht="15">
      <c r="A896" s="14"/>
    </row>
    <row r="897" ht="15">
      <c r="A897" s="14"/>
    </row>
    <row r="898" ht="15">
      <c r="A898" s="14"/>
    </row>
    <row r="899" ht="15">
      <c r="A899" s="14"/>
    </row>
    <row r="900" ht="15">
      <c r="A900" s="14"/>
    </row>
    <row r="901" ht="15">
      <c r="A901" s="14"/>
    </row>
    <row r="902" ht="15">
      <c r="A902" s="14"/>
    </row>
    <row r="903" ht="15">
      <c r="A903" s="14"/>
    </row>
    <row r="904" ht="15">
      <c r="A904" s="14"/>
    </row>
    <row r="905" ht="15">
      <c r="A905" s="14"/>
    </row>
    <row r="906" ht="15">
      <c r="A906" s="14"/>
    </row>
    <row r="907" ht="15">
      <c r="A907" s="14"/>
    </row>
    <row r="908" ht="15">
      <c r="A908" s="14"/>
    </row>
    <row r="909" ht="15">
      <c r="A909" s="14"/>
    </row>
    <row r="910" ht="15">
      <c r="A910" s="14"/>
    </row>
    <row r="911" ht="15">
      <c r="A911" s="14"/>
    </row>
    <row r="912" ht="15">
      <c r="A912" s="14"/>
    </row>
    <row r="913" ht="15">
      <c r="A913" s="14"/>
    </row>
    <row r="914" ht="15">
      <c r="A914" s="14"/>
    </row>
    <row r="915" ht="15">
      <c r="A915" s="14"/>
    </row>
    <row r="916" ht="15">
      <c r="A916" s="14"/>
    </row>
    <row r="917" ht="15">
      <c r="A917" s="14"/>
    </row>
    <row r="918" ht="15">
      <c r="A918" s="14"/>
    </row>
    <row r="919" ht="15">
      <c r="A919" s="14"/>
    </row>
    <row r="920" ht="15">
      <c r="A920" s="14"/>
    </row>
    <row r="921" ht="15">
      <c r="A921" s="14"/>
    </row>
    <row r="922" ht="15">
      <c r="A922" s="14"/>
    </row>
    <row r="923" ht="15">
      <c r="A923" s="14"/>
    </row>
    <row r="924" ht="15">
      <c r="A924" s="14"/>
    </row>
    <row r="925" ht="15">
      <c r="A925" s="14"/>
    </row>
    <row r="926" ht="15">
      <c r="A926" s="14"/>
    </row>
    <row r="927" ht="15">
      <c r="A927" s="14"/>
    </row>
    <row r="928" ht="15">
      <c r="A928" s="14"/>
    </row>
    <row r="929" ht="15">
      <c r="A929" s="14"/>
    </row>
    <row r="930" ht="15">
      <c r="A930" s="14"/>
    </row>
    <row r="931" ht="15">
      <c r="A931" s="14"/>
    </row>
    <row r="932" ht="15">
      <c r="A932" s="14"/>
    </row>
    <row r="933" ht="15">
      <c r="A933" s="14"/>
    </row>
    <row r="934" ht="15">
      <c r="A934" s="14"/>
    </row>
    <row r="935" ht="15">
      <c r="A935" s="14"/>
    </row>
    <row r="936" ht="15">
      <c r="A936" s="14"/>
    </row>
    <row r="937" ht="15">
      <c r="A937" s="14"/>
    </row>
    <row r="938" ht="15">
      <c r="A938" s="14"/>
    </row>
    <row r="939" ht="15">
      <c r="A939" s="14"/>
    </row>
    <row r="940" ht="15">
      <c r="A940" s="14"/>
    </row>
    <row r="941" ht="15">
      <c r="A941" s="14"/>
    </row>
    <row r="942" ht="15">
      <c r="A942" s="14"/>
    </row>
    <row r="943" ht="15">
      <c r="A943" s="14"/>
    </row>
    <row r="944" ht="15">
      <c r="A944" s="14"/>
    </row>
    <row r="945" ht="15">
      <c r="A945" s="14"/>
    </row>
    <row r="946" ht="15">
      <c r="A946" s="14"/>
    </row>
    <row r="947" ht="15">
      <c r="A947" s="14"/>
    </row>
    <row r="948" ht="15">
      <c r="A948" s="14"/>
    </row>
    <row r="949" ht="15">
      <c r="A949" s="14"/>
    </row>
    <row r="950" ht="15">
      <c r="A950" s="14"/>
    </row>
    <row r="951" ht="15">
      <c r="A951" s="14"/>
    </row>
    <row r="952" ht="15">
      <c r="A952" s="14"/>
    </row>
    <row r="953" ht="15">
      <c r="A953" s="14"/>
    </row>
    <row r="954" ht="15">
      <c r="A954" s="14"/>
    </row>
    <row r="955" ht="15">
      <c r="A955" s="14"/>
    </row>
    <row r="956" ht="15">
      <c r="A956" s="14"/>
    </row>
    <row r="957" ht="15">
      <c r="A957" s="14"/>
    </row>
    <row r="958" ht="15">
      <c r="A958" s="14"/>
    </row>
    <row r="959" ht="15">
      <c r="A959" s="14"/>
    </row>
    <row r="960" ht="15">
      <c r="A960" s="14"/>
    </row>
    <row r="961" ht="15">
      <c r="A961" s="14"/>
    </row>
    <row r="962" ht="15">
      <c r="A962" s="14"/>
    </row>
    <row r="963" ht="15">
      <c r="A963" s="14"/>
    </row>
    <row r="964" ht="15">
      <c r="A964" s="14"/>
    </row>
    <row r="965" ht="15">
      <c r="A965" s="14"/>
    </row>
    <row r="966" ht="15">
      <c r="A966" s="14"/>
    </row>
    <row r="967" ht="15">
      <c r="A967" s="14"/>
    </row>
    <row r="968" ht="15">
      <c r="A968" s="14"/>
    </row>
    <row r="969" ht="15">
      <c r="A969" s="14"/>
    </row>
    <row r="970" ht="15">
      <c r="A970" s="14"/>
    </row>
    <row r="971" ht="15">
      <c r="A971" s="14"/>
    </row>
    <row r="972" ht="15">
      <c r="A972" s="14"/>
    </row>
    <row r="973" ht="15">
      <c r="A973" s="14"/>
    </row>
    <row r="974" ht="15">
      <c r="A974" s="14"/>
    </row>
    <row r="975" ht="15">
      <c r="A975" s="14"/>
    </row>
    <row r="976" ht="15">
      <c r="A976" s="14"/>
    </row>
    <row r="977" ht="15">
      <c r="A977" s="14"/>
    </row>
    <row r="978" ht="15">
      <c r="A978" s="14"/>
    </row>
    <row r="979" ht="15">
      <c r="A979" s="14"/>
    </row>
    <row r="980" ht="15">
      <c r="A980" s="14"/>
    </row>
    <row r="981" ht="15">
      <c r="A981" s="14"/>
    </row>
    <row r="982" ht="15">
      <c r="A982" s="14"/>
    </row>
    <row r="983" ht="15">
      <c r="A983" s="14"/>
    </row>
    <row r="984" ht="15">
      <c r="A984" s="14"/>
    </row>
    <row r="985" ht="15">
      <c r="A985" s="14"/>
    </row>
    <row r="986" ht="15">
      <c r="A986" s="14"/>
    </row>
    <row r="987" ht="15">
      <c r="A987" s="14"/>
    </row>
    <row r="988" ht="15">
      <c r="A988" s="14"/>
    </row>
    <row r="989" ht="15">
      <c r="A989" s="14"/>
    </row>
    <row r="990" ht="15">
      <c r="A990" s="14"/>
    </row>
    <row r="991" ht="15">
      <c r="A991" s="14"/>
    </row>
    <row r="992" ht="15">
      <c r="A992" s="14"/>
    </row>
    <row r="993" ht="15">
      <c r="A993" s="14"/>
    </row>
    <row r="994" ht="15">
      <c r="A994" s="14"/>
    </row>
    <row r="995" ht="15">
      <c r="A995" s="14"/>
    </row>
    <row r="996" ht="15">
      <c r="A996" s="14"/>
    </row>
    <row r="997" ht="15">
      <c r="A997" s="14"/>
    </row>
    <row r="998" ht="15">
      <c r="A998" s="14"/>
    </row>
    <row r="999" ht="15">
      <c r="A999" s="14"/>
    </row>
    <row r="1000" ht="15">
      <c r="A1000" s="14"/>
    </row>
    <row r="1001" ht="15">
      <c r="A1001" s="14"/>
    </row>
    <row r="1002" ht="15">
      <c r="A1002" s="14"/>
    </row>
    <row r="1003" ht="15">
      <c r="A1003" s="14"/>
    </row>
    <row r="1004" ht="15">
      <c r="A1004" s="14"/>
    </row>
    <row r="1005" ht="15">
      <c r="A1005" s="14"/>
    </row>
    <row r="1006" ht="15">
      <c r="A1006" s="14"/>
    </row>
    <row r="1007" ht="15">
      <c r="A1007" s="14"/>
    </row>
    <row r="1008" ht="15">
      <c r="A1008" s="14"/>
    </row>
    <row r="1009" ht="15">
      <c r="A1009" s="14"/>
    </row>
    <row r="1010" ht="15">
      <c r="A1010" s="14"/>
    </row>
    <row r="1011" ht="15">
      <c r="A1011" s="14"/>
    </row>
    <row r="1012" ht="15">
      <c r="A1012" s="14"/>
    </row>
    <row r="1013" ht="15">
      <c r="A1013" s="14"/>
    </row>
    <row r="1014" ht="15">
      <c r="A1014" s="14"/>
    </row>
    <row r="1015" ht="15">
      <c r="A1015" s="14"/>
    </row>
    <row r="1016" ht="15">
      <c r="A1016" s="14"/>
    </row>
    <row r="1017" ht="15">
      <c r="A1017" s="14"/>
    </row>
    <row r="1018" ht="15">
      <c r="A1018" s="14"/>
    </row>
    <row r="1019" ht="15">
      <c r="A1019" s="14"/>
    </row>
    <row r="1020" ht="15">
      <c r="A1020" s="14"/>
    </row>
    <row r="1021" ht="15">
      <c r="A1021" s="14"/>
    </row>
    <row r="1022" ht="15">
      <c r="A1022" s="14"/>
    </row>
    <row r="1023" ht="15">
      <c r="A1023" s="14"/>
    </row>
    <row r="1024" ht="15">
      <c r="A1024" s="14"/>
    </row>
    <row r="1025" ht="15">
      <c r="A1025" s="14"/>
    </row>
    <row r="1026" ht="15">
      <c r="A1026" s="14"/>
    </row>
    <row r="1027" ht="15">
      <c r="A1027" s="14"/>
    </row>
    <row r="1028" ht="15">
      <c r="A1028" s="14"/>
    </row>
    <row r="1029" ht="15">
      <c r="A1029" s="14"/>
    </row>
    <row r="1030" ht="15">
      <c r="A1030" s="14"/>
    </row>
    <row r="1031" ht="15">
      <c r="A1031" s="14"/>
    </row>
    <row r="1032" ht="15">
      <c r="A1032" s="14"/>
    </row>
    <row r="1033" ht="15">
      <c r="A1033" s="14"/>
    </row>
    <row r="1034" ht="15">
      <c r="A1034" s="14"/>
    </row>
    <row r="1035" ht="15">
      <c r="A1035" s="14"/>
    </row>
    <row r="1036" ht="15">
      <c r="A1036" s="14"/>
    </row>
    <row r="1037" ht="15">
      <c r="A1037" s="14"/>
    </row>
    <row r="1038" ht="15">
      <c r="A1038" s="14"/>
    </row>
    <row r="1039" ht="15">
      <c r="A1039" s="14"/>
    </row>
    <row r="1040" ht="15">
      <c r="A1040" s="14"/>
    </row>
    <row r="1041" ht="15">
      <c r="A1041" s="14"/>
    </row>
    <row r="1042" ht="15">
      <c r="A1042" s="14"/>
    </row>
    <row r="1043" ht="15">
      <c r="A1043" s="14"/>
    </row>
    <row r="1044" ht="15">
      <c r="A1044" s="14"/>
    </row>
    <row r="1045" ht="15">
      <c r="A1045" s="14"/>
    </row>
    <row r="1046" ht="15">
      <c r="A1046" s="14"/>
    </row>
    <row r="1047" ht="15">
      <c r="A1047" s="14"/>
    </row>
    <row r="1048" ht="15">
      <c r="A1048" s="14"/>
    </row>
    <row r="1049" ht="15">
      <c r="A1049" s="14"/>
    </row>
    <row r="1050" ht="15">
      <c r="A1050" s="14"/>
    </row>
    <row r="1051" ht="15">
      <c r="A1051" s="14"/>
    </row>
    <row r="1052" ht="15">
      <c r="A1052" s="14"/>
    </row>
    <row r="1053" ht="15">
      <c r="A1053" s="14"/>
    </row>
    <row r="1054" ht="15">
      <c r="A1054" s="14"/>
    </row>
    <row r="1055" ht="15">
      <c r="A1055" s="14"/>
    </row>
    <row r="1056" ht="15">
      <c r="A1056" s="14"/>
    </row>
    <row r="1057" ht="15">
      <c r="A1057" s="14"/>
    </row>
    <row r="1058" ht="15">
      <c r="A1058" s="14"/>
    </row>
    <row r="1059" ht="15">
      <c r="A1059" s="14"/>
    </row>
    <row r="1060" ht="15">
      <c r="A1060" s="14"/>
    </row>
    <row r="1061" ht="15">
      <c r="A1061" s="14"/>
    </row>
    <row r="1062" ht="15">
      <c r="A1062" s="14"/>
    </row>
    <row r="1063" ht="15">
      <c r="A1063" s="14"/>
    </row>
    <row r="1064" ht="15">
      <c r="A1064" s="14"/>
    </row>
    <row r="1065" ht="15">
      <c r="A1065" s="14"/>
    </row>
    <row r="1066" ht="15">
      <c r="A1066" s="14"/>
    </row>
    <row r="1067" ht="15">
      <c r="A1067" s="14"/>
    </row>
    <row r="1068" ht="15">
      <c r="A1068" s="14"/>
    </row>
    <row r="1069" ht="15">
      <c r="A1069" s="14"/>
    </row>
    <row r="1070" ht="15">
      <c r="A1070" s="14"/>
    </row>
    <row r="1071" ht="15">
      <c r="A1071" s="14"/>
    </row>
    <row r="1072" ht="15">
      <c r="A1072" s="14"/>
    </row>
    <row r="1073" ht="15">
      <c r="A1073" s="14"/>
    </row>
    <row r="1074" ht="15">
      <c r="A1074" s="14"/>
    </row>
    <row r="1075" ht="15">
      <c r="A1075" s="14"/>
    </row>
    <row r="1076" ht="15">
      <c r="A1076" s="14"/>
    </row>
    <row r="1077" ht="15">
      <c r="A1077" s="14"/>
    </row>
    <row r="1078" ht="15">
      <c r="A1078" s="14"/>
    </row>
    <row r="1079" ht="15">
      <c r="A1079" s="14"/>
    </row>
    <row r="1080" ht="15">
      <c r="A1080" s="14"/>
    </row>
    <row r="1081" ht="15">
      <c r="A1081" s="14"/>
    </row>
    <row r="1082" ht="15">
      <c r="A1082" s="14"/>
    </row>
    <row r="1083" ht="15">
      <c r="A1083" s="14"/>
    </row>
    <row r="1084" ht="15">
      <c r="A1084" s="14"/>
    </row>
    <row r="1085" ht="15">
      <c r="A1085" s="14"/>
    </row>
    <row r="1086" ht="15">
      <c r="A1086" s="14"/>
    </row>
    <row r="1087" ht="15">
      <c r="A1087" s="14"/>
    </row>
    <row r="1088" ht="15">
      <c r="A1088" s="14"/>
    </row>
    <row r="1089" ht="15">
      <c r="A1089" s="14"/>
    </row>
    <row r="1090" ht="15">
      <c r="A1090" s="14"/>
    </row>
    <row r="1091" ht="15">
      <c r="A1091" s="14"/>
    </row>
    <row r="1092" ht="15">
      <c r="A1092" s="14"/>
    </row>
    <row r="1093" ht="15">
      <c r="A1093" s="14"/>
    </row>
    <row r="1094" ht="15">
      <c r="A1094" s="14"/>
    </row>
    <row r="1095" ht="15">
      <c r="A1095" s="14"/>
    </row>
    <row r="1096" ht="15">
      <c r="A1096" s="14"/>
    </row>
    <row r="1097" ht="15">
      <c r="A1097" s="14"/>
    </row>
    <row r="1098" ht="15">
      <c r="A1098" s="14"/>
    </row>
    <row r="1099" ht="15">
      <c r="A1099" s="14"/>
    </row>
    <row r="1100" ht="15">
      <c r="A1100" s="14"/>
    </row>
    <row r="1101" ht="15">
      <c r="A1101" s="14"/>
    </row>
    <row r="1102" ht="15">
      <c r="A1102" s="14"/>
    </row>
    <row r="1103" ht="15">
      <c r="A1103" s="14"/>
    </row>
    <row r="1104" ht="15">
      <c r="A1104" s="14"/>
    </row>
    <row r="1105" ht="15">
      <c r="A1105" s="14"/>
    </row>
    <row r="1106" ht="15">
      <c r="A1106" s="14"/>
    </row>
    <row r="1107" ht="15">
      <c r="A1107" s="14"/>
    </row>
    <row r="1108" ht="15">
      <c r="A1108" s="14"/>
    </row>
    <row r="1109" ht="15">
      <c r="A1109" s="14"/>
    </row>
    <row r="1110" ht="15">
      <c r="A1110" s="14"/>
    </row>
    <row r="1111" ht="15">
      <c r="A1111" s="14"/>
    </row>
    <row r="1112" ht="15">
      <c r="A1112" s="14"/>
    </row>
    <row r="1113" ht="15">
      <c r="A1113" s="14"/>
    </row>
    <row r="1114" ht="15">
      <c r="A1114" s="14"/>
    </row>
    <row r="1115" ht="15">
      <c r="A1115" s="14"/>
    </row>
    <row r="1116" ht="15">
      <c r="A1116" s="14"/>
    </row>
    <row r="1117" ht="15">
      <c r="A1117" s="14"/>
    </row>
    <row r="1118" ht="15">
      <c r="A1118" s="14"/>
    </row>
    <row r="1119" ht="15">
      <c r="A1119" s="14"/>
    </row>
    <row r="1120" ht="15">
      <c r="A1120" s="14"/>
    </row>
    <row r="1121" ht="15">
      <c r="A1121" s="14"/>
    </row>
    <row r="1122" ht="15">
      <c r="A1122" s="14"/>
    </row>
    <row r="1123" ht="15">
      <c r="A1123" s="14"/>
    </row>
    <row r="1124" ht="15">
      <c r="A1124" s="14"/>
    </row>
    <row r="1125" ht="15">
      <c r="A1125" s="14"/>
    </row>
    <row r="1126" ht="15">
      <c r="A1126" s="14"/>
    </row>
    <row r="1127" ht="15">
      <c r="A1127" s="14"/>
    </row>
    <row r="1128" ht="15">
      <c r="A1128" s="14"/>
    </row>
    <row r="1129" ht="15">
      <c r="A1129" s="14"/>
    </row>
    <row r="1130" ht="15">
      <c r="A1130" s="14"/>
    </row>
    <row r="1131" ht="15">
      <c r="A1131" s="14"/>
    </row>
    <row r="1132" ht="15">
      <c r="A1132" s="14"/>
    </row>
    <row r="1133" ht="15">
      <c r="A1133" s="14"/>
    </row>
    <row r="1134" ht="15">
      <c r="A1134" s="14"/>
    </row>
    <row r="1135" ht="15">
      <c r="A1135" s="14"/>
    </row>
    <row r="1136" ht="15">
      <c r="A1136" s="14"/>
    </row>
    <row r="1137" ht="15">
      <c r="A1137" s="14"/>
    </row>
    <row r="1138" ht="15">
      <c r="A1138" s="14"/>
    </row>
    <row r="1139" ht="15">
      <c r="A1139" s="14"/>
    </row>
    <row r="1140" ht="15">
      <c r="A1140" s="14"/>
    </row>
    <row r="1141" ht="15">
      <c r="A1141" s="14"/>
    </row>
    <row r="1142" ht="15">
      <c r="A1142" s="14"/>
    </row>
    <row r="1143" ht="15">
      <c r="A1143" s="14"/>
    </row>
    <row r="1144" ht="15">
      <c r="A1144" s="14"/>
    </row>
    <row r="1145" ht="15">
      <c r="A1145" s="14"/>
    </row>
    <row r="1146" ht="15">
      <c r="A1146" s="14"/>
    </row>
    <row r="1147" ht="15">
      <c r="A1147" s="14"/>
    </row>
    <row r="1148" ht="15">
      <c r="A1148" s="14"/>
    </row>
    <row r="1149" ht="15">
      <c r="A1149" s="14"/>
    </row>
    <row r="1150" ht="15">
      <c r="A1150" s="14"/>
    </row>
    <row r="1151" ht="15">
      <c r="A1151" s="14"/>
    </row>
    <row r="1152" ht="15">
      <c r="A1152" s="14"/>
    </row>
    <row r="1153" ht="15">
      <c r="A1153" s="14"/>
    </row>
    <row r="1154" ht="15">
      <c r="A1154" s="14"/>
    </row>
    <row r="1155" ht="15">
      <c r="A1155" s="14"/>
    </row>
    <row r="1156" ht="15">
      <c r="A1156" s="14"/>
    </row>
    <row r="1157" ht="15">
      <c r="A1157" s="14"/>
    </row>
    <row r="1158" ht="15">
      <c r="A1158" s="14"/>
    </row>
    <row r="1159" ht="15">
      <c r="A1159" s="14"/>
    </row>
    <row r="1160" ht="15">
      <c r="A1160" s="14"/>
    </row>
    <row r="1161" ht="15">
      <c r="A1161" s="14"/>
    </row>
    <row r="1162" ht="15">
      <c r="A1162" s="14"/>
    </row>
    <row r="1163" ht="15">
      <c r="A1163" s="14"/>
    </row>
    <row r="1164" ht="15">
      <c r="A1164" s="14"/>
    </row>
    <row r="1165" ht="15">
      <c r="A1165" s="14"/>
    </row>
    <row r="1166" ht="15">
      <c r="A1166" s="14"/>
    </row>
    <row r="1167" ht="15">
      <c r="A1167" s="14"/>
    </row>
    <row r="1168" ht="15">
      <c r="A1168" s="14"/>
    </row>
    <row r="1169" ht="15">
      <c r="A1169" s="14"/>
    </row>
    <row r="1170" ht="15">
      <c r="A1170" s="14"/>
    </row>
    <row r="1171" ht="15">
      <c r="A1171" s="14"/>
    </row>
    <row r="1172" ht="15">
      <c r="A1172" s="14"/>
    </row>
    <row r="1173" ht="15">
      <c r="A1173" s="14"/>
    </row>
    <row r="1174" ht="15">
      <c r="A1174" s="14"/>
    </row>
    <row r="1175" ht="15">
      <c r="A1175" s="14"/>
    </row>
    <row r="1176" ht="15">
      <c r="A1176" s="14"/>
    </row>
    <row r="1177" ht="15">
      <c r="A1177" s="14"/>
    </row>
    <row r="1178" ht="15">
      <c r="A1178" s="14"/>
    </row>
    <row r="1179" ht="15">
      <c r="A1179" s="14"/>
    </row>
    <row r="1180" ht="15">
      <c r="A1180" s="14"/>
    </row>
    <row r="1181" ht="15">
      <c r="A1181" s="14"/>
    </row>
    <row r="1182" ht="15">
      <c r="A1182" s="14"/>
    </row>
    <row r="1183" ht="15">
      <c r="A1183" s="14"/>
    </row>
    <row r="1184" ht="15">
      <c r="A1184" s="14"/>
    </row>
    <row r="1185" ht="15">
      <c r="A1185" s="14"/>
    </row>
    <row r="1186" ht="15">
      <c r="A1186" s="14"/>
    </row>
    <row r="1187" ht="15">
      <c r="A1187" s="14"/>
    </row>
    <row r="1188" ht="15">
      <c r="A1188" s="14"/>
    </row>
    <row r="1189" ht="15">
      <c r="A1189" s="14"/>
    </row>
    <row r="1190" ht="15">
      <c r="A1190" s="14"/>
    </row>
    <row r="1191" ht="15">
      <c r="A1191" s="14"/>
    </row>
    <row r="1192" ht="15">
      <c r="A1192" s="14"/>
    </row>
    <row r="1193" ht="15">
      <c r="A1193" s="14"/>
    </row>
    <row r="1194" ht="15">
      <c r="A1194" s="14"/>
    </row>
    <row r="1195" ht="15">
      <c r="A1195" s="14"/>
    </row>
    <row r="1196" ht="15">
      <c r="A1196" s="14"/>
    </row>
    <row r="1197" ht="15">
      <c r="A1197" s="14"/>
    </row>
    <row r="1198" ht="15">
      <c r="A1198" s="14"/>
    </row>
    <row r="1199" ht="15">
      <c r="A1199" s="14"/>
    </row>
    <row r="1200" ht="15">
      <c r="A1200" s="14"/>
    </row>
    <row r="1201" ht="15">
      <c r="A1201" s="14"/>
    </row>
    <row r="1202" ht="15">
      <c r="A1202" s="14"/>
    </row>
    <row r="1203" ht="15">
      <c r="A1203" s="14"/>
    </row>
    <row r="1204" ht="15">
      <c r="A1204" s="14"/>
    </row>
    <row r="1205" ht="15">
      <c r="A1205" s="14"/>
    </row>
    <row r="1206" ht="15">
      <c r="A1206" s="14"/>
    </row>
    <row r="1207" ht="15">
      <c r="A1207" s="14"/>
    </row>
    <row r="1208" ht="15">
      <c r="A1208" s="14"/>
    </row>
    <row r="1209" ht="15">
      <c r="A1209" s="14"/>
    </row>
    <row r="1210" ht="15">
      <c r="A1210" s="14"/>
    </row>
    <row r="1211" ht="15">
      <c r="A1211" s="14"/>
    </row>
    <row r="1212" ht="15">
      <c r="A1212" s="14"/>
    </row>
    <row r="1213" ht="15">
      <c r="A1213" s="14"/>
    </row>
    <row r="1214" ht="15">
      <c r="A1214" s="14"/>
    </row>
    <row r="1215" ht="15">
      <c r="A1215" s="14"/>
    </row>
    <row r="1216" ht="15">
      <c r="A1216" s="14"/>
    </row>
    <row r="1217" ht="15">
      <c r="A1217" s="14"/>
    </row>
    <row r="1218" ht="15">
      <c r="A1218" s="14"/>
    </row>
    <row r="1219" ht="15">
      <c r="A1219" s="14"/>
    </row>
    <row r="1220" ht="15">
      <c r="A1220" s="14"/>
    </row>
    <row r="1221" ht="15">
      <c r="A1221" s="14"/>
    </row>
    <row r="1222" ht="15">
      <c r="A1222" s="14"/>
    </row>
    <row r="1223" ht="15">
      <c r="A1223" s="14"/>
    </row>
    <row r="1224" ht="15">
      <c r="A1224" s="14"/>
    </row>
    <row r="1225" ht="15">
      <c r="A1225" s="14"/>
    </row>
    <row r="1226" ht="15">
      <c r="A1226" s="14"/>
    </row>
    <row r="1227" ht="15">
      <c r="A1227" s="14"/>
    </row>
    <row r="1228" ht="15">
      <c r="A1228" s="14"/>
    </row>
    <row r="1229" ht="15">
      <c r="A1229" s="14"/>
    </row>
    <row r="1230" ht="15">
      <c r="A1230" s="14"/>
    </row>
    <row r="1231" ht="15">
      <c r="A1231" s="14"/>
    </row>
    <row r="1232" ht="15">
      <c r="A1232" s="14"/>
    </row>
    <row r="1233" ht="15">
      <c r="A1233" s="14"/>
    </row>
    <row r="1234" ht="15">
      <c r="A1234" s="14"/>
    </row>
    <row r="1235" ht="15">
      <c r="A1235" s="14"/>
    </row>
    <row r="1236" ht="15">
      <c r="A1236" s="14"/>
    </row>
    <row r="1237" ht="15">
      <c r="A1237" s="14"/>
    </row>
    <row r="1238" ht="15">
      <c r="A1238" s="14"/>
    </row>
    <row r="1239" ht="15">
      <c r="A1239" s="14"/>
    </row>
    <row r="1240" ht="15">
      <c r="A1240" s="14"/>
    </row>
    <row r="1241" ht="15">
      <c r="A1241" s="14"/>
    </row>
    <row r="1242" ht="15">
      <c r="A1242" s="14"/>
    </row>
    <row r="1243" ht="15">
      <c r="A1243" s="14"/>
    </row>
    <row r="1244" ht="15">
      <c r="A1244" s="14"/>
    </row>
    <row r="1245" ht="15">
      <c r="A1245" s="14"/>
    </row>
    <row r="1246" ht="15">
      <c r="A1246" s="14"/>
    </row>
    <row r="1247" ht="15">
      <c r="A1247" s="14"/>
    </row>
    <row r="1248" ht="15">
      <c r="A1248" s="14"/>
    </row>
    <row r="1249" ht="15">
      <c r="A1249" s="14"/>
    </row>
    <row r="1250" ht="15">
      <c r="A1250" s="14"/>
    </row>
    <row r="1251" ht="15">
      <c r="A1251" s="14"/>
    </row>
    <row r="1252" ht="15">
      <c r="A1252" s="14"/>
    </row>
    <row r="1253" ht="15">
      <c r="A1253" s="14"/>
    </row>
    <row r="1254" ht="15">
      <c r="A1254" s="14"/>
    </row>
    <row r="1255" ht="15">
      <c r="A1255" s="14"/>
    </row>
    <row r="1256" ht="15">
      <c r="A1256" s="14"/>
    </row>
    <row r="1257" ht="15">
      <c r="A1257" s="14"/>
    </row>
    <row r="1258" ht="15">
      <c r="A1258" s="14"/>
    </row>
    <row r="1259" ht="15">
      <c r="A1259" s="14"/>
    </row>
    <row r="1260" ht="15">
      <c r="A1260" s="14"/>
    </row>
    <row r="1261" ht="15">
      <c r="A1261" s="14"/>
    </row>
    <row r="1262" ht="15">
      <c r="A1262" s="14"/>
    </row>
    <row r="1263" ht="15">
      <c r="A1263" s="14"/>
    </row>
    <row r="1264" ht="15">
      <c r="A1264" s="14"/>
    </row>
    <row r="1265" ht="15">
      <c r="A1265" s="14"/>
    </row>
    <row r="1266" ht="15">
      <c r="A1266" s="14"/>
    </row>
    <row r="1267" ht="15">
      <c r="A1267" s="14"/>
    </row>
    <row r="1268" ht="15">
      <c r="A1268" s="14"/>
    </row>
    <row r="1269" ht="15">
      <c r="A1269" s="14"/>
    </row>
    <row r="1270" ht="15">
      <c r="A1270" s="14"/>
    </row>
    <row r="1271" ht="15">
      <c r="A1271" s="14"/>
    </row>
    <row r="1272" ht="15">
      <c r="A1272" s="14"/>
    </row>
    <row r="1273" ht="15">
      <c r="A1273" s="14"/>
    </row>
    <row r="1274" ht="15">
      <c r="A1274" s="14"/>
    </row>
    <row r="1275" ht="15">
      <c r="A1275" s="14"/>
    </row>
    <row r="1276" ht="15">
      <c r="A1276" s="14"/>
    </row>
    <row r="1277" ht="15">
      <c r="A1277" s="14"/>
    </row>
    <row r="1278" ht="15">
      <c r="A1278" s="14"/>
    </row>
    <row r="1279" ht="15">
      <c r="A1279" s="14"/>
    </row>
    <row r="1280" ht="15">
      <c r="A1280" s="14"/>
    </row>
    <row r="1281" ht="15">
      <c r="A1281" s="14"/>
    </row>
    <row r="1282" ht="15">
      <c r="A1282" s="14"/>
    </row>
    <row r="1283" ht="15">
      <c r="A1283" s="14"/>
    </row>
    <row r="1284" ht="15">
      <c r="A1284" s="14"/>
    </row>
    <row r="1285" ht="15">
      <c r="A1285" s="14"/>
    </row>
    <row r="1286" ht="15">
      <c r="A1286" s="14"/>
    </row>
    <row r="1287" ht="15">
      <c r="A1287" s="14"/>
    </row>
    <row r="1288" ht="15">
      <c r="A1288" s="14"/>
    </row>
    <row r="1289" ht="15">
      <c r="A1289" s="14"/>
    </row>
    <row r="1290" ht="15">
      <c r="A1290" s="14"/>
    </row>
    <row r="1291" ht="15">
      <c r="A1291" s="14"/>
    </row>
    <row r="1292" ht="15">
      <c r="A1292" s="14"/>
    </row>
    <row r="1293" ht="15">
      <c r="A1293" s="14"/>
    </row>
    <row r="1294" ht="15">
      <c r="A1294" s="14"/>
    </row>
    <row r="1295" ht="15">
      <c r="A1295" s="14"/>
    </row>
    <row r="1296" ht="15">
      <c r="A1296" s="14"/>
    </row>
    <row r="1297" ht="15">
      <c r="A1297" s="14"/>
    </row>
    <row r="1298" ht="15">
      <c r="A1298" s="14"/>
    </row>
    <row r="1299" ht="15">
      <c r="A1299" s="14"/>
    </row>
    <row r="1300" ht="15">
      <c r="A1300" s="14"/>
    </row>
    <row r="1301" ht="15">
      <c r="A1301" s="14"/>
    </row>
    <row r="1302" ht="15">
      <c r="A1302" s="14"/>
    </row>
    <row r="1303" ht="15">
      <c r="A1303" s="14"/>
    </row>
    <row r="1304" ht="15">
      <c r="A1304" s="14"/>
    </row>
    <row r="1305" ht="15">
      <c r="A1305" s="14"/>
    </row>
    <row r="1306" ht="15">
      <c r="A1306" s="14"/>
    </row>
    <row r="1307" ht="15">
      <c r="A1307" s="14"/>
    </row>
    <row r="1308" ht="15">
      <c r="A1308" s="14"/>
    </row>
    <row r="1309" ht="15">
      <c r="A1309" s="14"/>
    </row>
    <row r="1310" ht="15">
      <c r="A1310" s="14"/>
    </row>
    <row r="1311" ht="15">
      <c r="A1311" s="14"/>
    </row>
    <row r="1312" ht="15">
      <c r="A1312" s="14"/>
    </row>
    <row r="1313" ht="15">
      <c r="A1313" s="14"/>
    </row>
    <row r="1314" ht="15">
      <c r="A1314" s="14"/>
    </row>
    <row r="1315" ht="15">
      <c r="A1315" s="14"/>
    </row>
    <row r="1316" ht="15">
      <c r="A1316" s="14"/>
    </row>
    <row r="1317" ht="15">
      <c r="A1317" s="14"/>
    </row>
    <row r="1318" ht="15">
      <c r="A1318" s="14"/>
    </row>
    <row r="1319" ht="15">
      <c r="A1319" s="14"/>
    </row>
    <row r="1320" ht="15">
      <c r="A1320" s="14"/>
    </row>
    <row r="1321" ht="15">
      <c r="A1321" s="14"/>
    </row>
  </sheetData>
  <sheetProtection algorithmName="SHA-512" hashValue="2RsIscl4soHOExIgoEbDjVfdc0aOi/Zc6o7TdnLSLtSvce/5AL/EfpRHsQfNCutils57fVKH/9LzNXnQZRZ24g==" saltValue="C+gUV/BWcfq5iULTAtpD9Q==" spinCount="100000" sheet="1" objects="1" scenarios="1" selectLockedCells="1"/>
  <protectedRanges>
    <protectedRange sqref="I69:J70 I25:J26 I36:J37 I47:J48 I58:J59 J80:J81 I86:J87 J97:J98 I108:J109 A15:J15 A14:J14" name="Personnel"/>
  </protectedRanges>
  <mergeCells count="193">
    <mergeCell ref="B8:C8"/>
    <mergeCell ref="E7:H7"/>
    <mergeCell ref="E8:H8"/>
    <mergeCell ref="J7:K7"/>
    <mergeCell ref="L7:N7"/>
    <mergeCell ref="J8:K8"/>
    <mergeCell ref="L8:N8"/>
    <mergeCell ref="A110:H110"/>
    <mergeCell ref="A112:K113"/>
    <mergeCell ref="D108:E108"/>
    <mergeCell ref="F108:H108"/>
    <mergeCell ref="A109:B109"/>
    <mergeCell ref="D109:E109"/>
    <mergeCell ref="F109:H109"/>
    <mergeCell ref="D106:E107"/>
    <mergeCell ref="F106:H107"/>
    <mergeCell ref="I106:I107"/>
    <mergeCell ref="J106:J107"/>
    <mergeCell ref="K106:K107"/>
    <mergeCell ref="A106:C107"/>
    <mergeCell ref="A108:C108"/>
    <mergeCell ref="I95:I96"/>
    <mergeCell ref="J95:J96"/>
    <mergeCell ref="K95:K96"/>
    <mergeCell ref="A97:H97"/>
    <mergeCell ref="A105:C105"/>
    <mergeCell ref="A104:C104"/>
    <mergeCell ref="D86:E86"/>
    <mergeCell ref="D87:E87"/>
    <mergeCell ref="A88:H88"/>
    <mergeCell ref="A90:K91"/>
    <mergeCell ref="A93:K93"/>
    <mergeCell ref="B86:C86"/>
    <mergeCell ref="A98:H98"/>
    <mergeCell ref="A99:H99"/>
    <mergeCell ref="A101:K102"/>
    <mergeCell ref="D104:K104"/>
    <mergeCell ref="D105:K105"/>
    <mergeCell ref="A94:K94"/>
    <mergeCell ref="A95:H96"/>
    <mergeCell ref="A84:E85"/>
    <mergeCell ref="F84:F85"/>
    <mergeCell ref="G84:G85"/>
    <mergeCell ref="H84:H85"/>
    <mergeCell ref="I84:I85"/>
    <mergeCell ref="J84:J85"/>
    <mergeCell ref="A80:H80"/>
    <mergeCell ref="A81:H81"/>
    <mergeCell ref="D82:E82"/>
    <mergeCell ref="F82:K82"/>
    <mergeCell ref="D83:E83"/>
    <mergeCell ref="F83:K83"/>
    <mergeCell ref="K84:K85"/>
    <mergeCell ref="A71:H71"/>
    <mergeCell ref="A73:K74"/>
    <mergeCell ref="A76:K76"/>
    <mergeCell ref="A77:K77"/>
    <mergeCell ref="A78:H79"/>
    <mergeCell ref="I78:I79"/>
    <mergeCell ref="J78:J79"/>
    <mergeCell ref="K78:K79"/>
    <mergeCell ref="B83:C83"/>
    <mergeCell ref="B82:C82"/>
    <mergeCell ref="A75:B75"/>
    <mergeCell ref="D69:E69"/>
    <mergeCell ref="F69:H69"/>
    <mergeCell ref="D70:E70"/>
    <mergeCell ref="F70:H70"/>
    <mergeCell ref="D67:E68"/>
    <mergeCell ref="F67:H68"/>
    <mergeCell ref="A70:C70"/>
    <mergeCell ref="A67:C68"/>
    <mergeCell ref="I67:I68"/>
    <mergeCell ref="A69:C69"/>
    <mergeCell ref="J67:J68"/>
    <mergeCell ref="K67:K68"/>
    <mergeCell ref="A60:H60"/>
    <mergeCell ref="A62:K63"/>
    <mergeCell ref="D65:K65"/>
    <mergeCell ref="D66:K66"/>
    <mergeCell ref="A66:C66"/>
    <mergeCell ref="A65:C65"/>
    <mergeCell ref="D58:E58"/>
    <mergeCell ref="F58:H58"/>
    <mergeCell ref="A59:B59"/>
    <mergeCell ref="D59:E59"/>
    <mergeCell ref="F59:H59"/>
    <mergeCell ref="A58:C58"/>
    <mergeCell ref="D56:E57"/>
    <mergeCell ref="F56:H57"/>
    <mergeCell ref="I56:I57"/>
    <mergeCell ref="J56:J57"/>
    <mergeCell ref="K56:K57"/>
    <mergeCell ref="A49:H49"/>
    <mergeCell ref="A51:K52"/>
    <mergeCell ref="D54:K54"/>
    <mergeCell ref="D55:K55"/>
    <mergeCell ref="A56:C57"/>
    <mergeCell ref="A55:C55"/>
    <mergeCell ref="A54:C54"/>
    <mergeCell ref="D47:E47"/>
    <mergeCell ref="F47:H47"/>
    <mergeCell ref="A48:B48"/>
    <mergeCell ref="D48:E48"/>
    <mergeCell ref="F48:H48"/>
    <mergeCell ref="D44:K44"/>
    <mergeCell ref="D45:E46"/>
    <mergeCell ref="F45:H46"/>
    <mergeCell ref="I45:I46"/>
    <mergeCell ref="J45:J46"/>
    <mergeCell ref="A47:C47"/>
    <mergeCell ref="A44:C44"/>
    <mergeCell ref="A45:C46"/>
    <mergeCell ref="D36:E36"/>
    <mergeCell ref="D37:E37"/>
    <mergeCell ref="A38:H38"/>
    <mergeCell ref="A40:K41"/>
    <mergeCell ref="D43:K43"/>
    <mergeCell ref="K45:K46"/>
    <mergeCell ref="A27:H27"/>
    <mergeCell ref="A29:K30"/>
    <mergeCell ref="D32:E32"/>
    <mergeCell ref="F32:K32"/>
    <mergeCell ref="D33:E33"/>
    <mergeCell ref="F33:K33"/>
    <mergeCell ref="K34:K35"/>
    <mergeCell ref="I34:I35"/>
    <mergeCell ref="J34:J35"/>
    <mergeCell ref="B36:C36"/>
    <mergeCell ref="B32:C32"/>
    <mergeCell ref="A43:C43"/>
    <mergeCell ref="D25:E25"/>
    <mergeCell ref="F25:H25"/>
    <mergeCell ref="A26:B26"/>
    <mergeCell ref="D26:E26"/>
    <mergeCell ref="F26:H26"/>
    <mergeCell ref="A34:E35"/>
    <mergeCell ref="F34:F35"/>
    <mergeCell ref="G34:G35"/>
    <mergeCell ref="H34:H35"/>
    <mergeCell ref="B33:C33"/>
    <mergeCell ref="A25:C25"/>
    <mergeCell ref="D23:E24"/>
    <mergeCell ref="F23:H24"/>
    <mergeCell ref="I23:I24"/>
    <mergeCell ref="J23:J24"/>
    <mergeCell ref="K23:K24"/>
    <mergeCell ref="A18:K19"/>
    <mergeCell ref="D21:K21"/>
    <mergeCell ref="D22:K22"/>
    <mergeCell ref="A16:H16"/>
    <mergeCell ref="A22:C22"/>
    <mergeCell ref="A21:C21"/>
    <mergeCell ref="A23:C24"/>
    <mergeCell ref="A1:F1"/>
    <mergeCell ref="H1:K1"/>
    <mergeCell ref="A2:A3"/>
    <mergeCell ref="B2:F3"/>
    <mergeCell ref="A10:B10"/>
    <mergeCell ref="K12:K13"/>
    <mergeCell ref="A14:B14"/>
    <mergeCell ref="F14:G14"/>
    <mergeCell ref="A15:B15"/>
    <mergeCell ref="F15:G15"/>
    <mergeCell ref="A11:B11"/>
    <mergeCell ref="A12:B13"/>
    <mergeCell ref="D12:D13"/>
    <mergeCell ref="E12:E13"/>
    <mergeCell ref="F12:G13"/>
    <mergeCell ref="H12:H13"/>
    <mergeCell ref="I12:I13"/>
    <mergeCell ref="J12:J13"/>
    <mergeCell ref="C12:C13"/>
    <mergeCell ref="C11:K11"/>
    <mergeCell ref="C10:K10"/>
    <mergeCell ref="A5:K5"/>
    <mergeCell ref="B6:K6"/>
    <mergeCell ref="B7:C7"/>
    <mergeCell ref="A123:J123"/>
    <mergeCell ref="A124:J124"/>
    <mergeCell ref="A125:J125"/>
    <mergeCell ref="A126:J126"/>
    <mergeCell ref="A127:J127"/>
    <mergeCell ref="A128:J128"/>
    <mergeCell ref="A114:K114"/>
    <mergeCell ref="A115:J115"/>
    <mergeCell ref="A116:J116"/>
    <mergeCell ref="A117:J117"/>
    <mergeCell ref="A118:J118"/>
    <mergeCell ref="A119:J119"/>
    <mergeCell ref="A120:J120"/>
    <mergeCell ref="A121:J121"/>
    <mergeCell ref="A122:J122"/>
  </mergeCells>
  <conditionalFormatting sqref="B109:C113 A100:XFD102 B103:C103 A89:XFD91 D95:K97 B92:K92 L92:IW97 D98:IW99 A39:XFD41 B42:C42 C28:C31 B26:C27 A103:A106 B48:C53 A42:A45 B59:C64 B71:C74 B20:C20 C14 A20:A23 D12:K14 D20:K25 A1:IW4 A15:A18 B15:K17 B28:B38 C34:C38 A25:A38 D26:IW38 A47:A56 A58:A67 D42:IW74 C78:C81 C84:C88 B78:B88 A69:A88 L75:IW88 D78:K88 B95:C99 A92:A99 D103:IW113 A108:A113 C75:K75 A129:J65531 L114:IW65531 K129:K65527 C9:K9 A9:B14 L9:IW25">
    <cfRule type="cellIs" priority="51" dxfId="0" operator="lessThan" stopIfTrue="1">
      <formula>0</formula>
    </cfRule>
    <cfRule type="containsErrors" priority="52" dxfId="0" stopIfTrue="1">
      <formula>ISERROR(A1)</formula>
    </cfRule>
  </conditionalFormatting>
  <conditionalFormatting sqref="I69:I70 K69:K70 I25:I26 K25:K26 I36:I37 K36:K37 I47:I48 K47:K48 I58:I59 K58:K59 I86:I87 K80:K87 K97:K98 I108:I109 K108:K109 K14:K15 I14:I15">
    <cfRule type="containsBlanks" priority="50" dxfId="16" stopIfTrue="1">
      <formula>LEN(TRIM(I14))=0</formula>
    </cfRule>
  </conditionalFormatting>
  <conditionalFormatting sqref="A115:A128">
    <cfRule type="containsErrors" priority="46" dxfId="0" stopIfTrue="1">
      <formula>ISERROR(A115)</formula>
    </cfRule>
  </conditionalFormatting>
  <conditionalFormatting sqref="A114">
    <cfRule type="containsErrors" priority="45" dxfId="0" stopIfTrue="1">
      <formula>ISERROR(A114)</formula>
    </cfRule>
  </conditionalFormatting>
  <conditionalFormatting sqref="K115:K128">
    <cfRule type="containsErrors" priority="39" dxfId="0" stopIfTrue="1">
      <formula>ISERROR(K115)</formula>
    </cfRule>
  </conditionalFormatting>
  <conditionalFormatting sqref="K128">
    <cfRule type="cellIs" priority="37" dxfId="2" operator="equal" stopIfTrue="1">
      <formula>"Yes"</formula>
    </cfRule>
    <cfRule type="cellIs" priority="38" dxfId="1" operator="equal" stopIfTrue="1">
      <formula>"No"</formula>
    </cfRule>
  </conditionalFormatting>
  <conditionalFormatting sqref="E7">
    <cfRule type="cellIs" priority="15" dxfId="0" operator="lessThan" stopIfTrue="1">
      <formula>0</formula>
    </cfRule>
  </conditionalFormatting>
  <conditionalFormatting sqref="L7:L8 B7 D7 A5:A8 O5:JC8">
    <cfRule type="cellIs" priority="25" dxfId="0" operator="lessThan" stopIfTrue="1">
      <formula>0</formula>
    </cfRule>
  </conditionalFormatting>
  <conditionalFormatting sqref="I7:I8 D8">
    <cfRule type="cellIs" priority="21" dxfId="0" operator="lessThan" stopIfTrue="1">
      <formula>0</formula>
    </cfRule>
  </conditionalFormatting>
  <conditionalFormatting sqref="O5:JC8 L7:L8">
    <cfRule type="containsErrors" priority="16" dxfId="185" stopIfTrue="1">
      <formula>ISERROR('PA1'!P5)</formula>
    </cfRule>
  </conditionalFormatting>
  <conditionalFormatting sqref="I7:I8">
    <cfRule type="containsErrors" priority="22" dxfId="185" stopIfTrue="1">
      <formula>ISERROR('PA1'!O7)</formula>
    </cfRule>
  </conditionalFormatting>
  <conditionalFormatting sqref="B7 D7 A5:A8">
    <cfRule type="containsErrors" priority="436" dxfId="185" stopIfTrue="1">
      <formula>ISERROR('PA1'!A5)</formula>
    </cfRule>
  </conditionalFormatting>
  <conditionalFormatting sqref="E7">
    <cfRule type="containsErrors" priority="488" dxfId="185" stopIfTrue="1">
      <formula>ISERROR('PA1'!F7)</formula>
    </cfRule>
  </conditionalFormatting>
  <conditionalFormatting sqref="D8">
    <cfRule type="containsErrors" priority="530" dxfId="185" stopIfTrue="1">
      <formula>ISERROR('PA1'!F8)</formula>
    </cfRule>
  </conditionalFormatting>
  <dataValidations count="3">
    <dataValidation type="decimal" operator="lessThanOrEqual" allowBlank="1" showInputMessage="1" showErrorMessage="1" errorTitle="Max Value Exceeded" error="The Non-Federal Contribution entered cannot be greater than the Total Cost for the line item." sqref="J108:J109 J23:J26 J36:J37 J47:J48 J58:J59 J80:J81 J86:J87 J97:J98 J14:J15">
      <formula1>I14</formula1>
    </dataValidation>
    <dataValidation type="decimal" allowBlank="1" showInputMessage="1" showErrorMessage="1" sqref="L3:L4 L9:L13 Q5:Q8">
      <formula1>1</formula1>
      <formula2>100</formula2>
    </dataValidation>
    <dataValidation type="list" allowBlank="1" showInputMessage="1" showErrorMessage="1" sqref="E14:E15">
      <formula1>"hourly, daily, weekly, yearly"</formula1>
    </dataValidation>
  </dataValidations>
  <printOptions/>
  <pageMargins left="0.7" right="0.7" top="0.75" bottom="0.75" header="0.3" footer="0.3"/>
  <pageSetup horizontalDpi="600" verticalDpi="600" orientation="landscape" scale="93" r:id="rId30"/>
  <headerFooter>
    <oddHeader>&amp;CPurpose Area #3</oddHeader>
    <oddFooter>&amp;C&amp;P</oddFooter>
  </headerFooter>
  <rowBreaks count="8" manualBreakCount="8">
    <brk id="19" max="16383" man="1"/>
    <brk id="30" max="16383" man="1"/>
    <brk id="41" max="16383" man="1"/>
    <brk id="52" max="16383" man="1"/>
    <brk id="63" max="16383" man="1"/>
    <brk id="74" max="16383" man="1"/>
    <brk id="91" max="16383" man="1"/>
    <brk id="102" max="16383" man="1"/>
  </rowBreaks>
  <drawing r:id="rId3"/>
  <legacyDrawing r:id="rId2"/>
  <mc:AlternateContent xmlns:mc="http://schemas.openxmlformats.org/markup-compatibility/2006">
    <mc:Choice Requires="x14">
      <controls>
        <mc:AlternateContent>
          <mc:Choice Requires="x14">
            <control xmlns:r="http://schemas.openxmlformats.org/officeDocument/2006/relationships" shapeId="23553" r:id="rId4" name="Button 1">
              <controlPr defaultSize="0" print="0" autoFill="0" autoPict="0" macro="[0]!InsertRowsTravel">
                <anchor moveWithCells="1" sizeWithCells="1">
                  <from>
                    <xdr:col>0</xdr:col>
                    <xdr:colOff>47625</xdr:colOff>
                    <xdr:row>33</xdr:row>
                    <xdr:rowOff>180975</xdr:rowOff>
                  </from>
                  <to>
                    <xdr:col>1</xdr:col>
                    <xdr:colOff>85725</xdr:colOff>
                    <xdr:row>34</xdr:row>
                    <xdr:rowOff>238125</xdr:rowOff>
                  </to>
                </anchor>
              </controlPr>
            </control>
          </mc:Choice>
        </mc:AlternateContent>
        <mc:AlternateContent>
          <mc:Choice Requires="x14">
            <control xmlns:r="http://schemas.openxmlformats.org/officeDocument/2006/relationships" shapeId="23554" r:id="rId5" name="Button 2">
              <controlPr defaultSize="0" print="0" autoFill="0" autoPict="0" macro="[0]!InsertRowsEquipment">
                <anchor moveWithCells="1" sizeWithCells="1">
                  <from>
                    <xdr:col>0</xdr:col>
                    <xdr:colOff>47625</xdr:colOff>
                    <xdr:row>44</xdr:row>
                    <xdr:rowOff>66675</xdr:rowOff>
                  </from>
                  <to>
                    <xdr:col>1</xdr:col>
                    <xdr:colOff>85725</xdr:colOff>
                    <xdr:row>45</xdr:row>
                    <xdr:rowOff>123825</xdr:rowOff>
                  </to>
                </anchor>
              </controlPr>
            </control>
          </mc:Choice>
        </mc:AlternateContent>
        <mc:AlternateContent>
          <mc:Choice Requires="x14">
            <control xmlns:r="http://schemas.openxmlformats.org/officeDocument/2006/relationships" shapeId="23555" r:id="rId6" name="Button 3">
              <controlPr defaultSize="0" print="0" autoFill="0" autoPict="0" macro="[0]!InsertRowsSupplies">
                <anchor moveWithCells="1" sizeWithCells="1">
                  <from>
                    <xdr:col>0</xdr:col>
                    <xdr:colOff>66675</xdr:colOff>
                    <xdr:row>55</xdr:row>
                    <xdr:rowOff>66675</xdr:rowOff>
                  </from>
                  <to>
                    <xdr:col>1</xdr:col>
                    <xdr:colOff>104775</xdr:colOff>
                    <xdr:row>56</xdr:row>
                    <xdr:rowOff>123825</xdr:rowOff>
                  </to>
                </anchor>
              </controlPr>
            </control>
          </mc:Choice>
        </mc:AlternateContent>
        <mc:AlternateContent>
          <mc:Choice Requires="x14">
            <control xmlns:r="http://schemas.openxmlformats.org/officeDocument/2006/relationships" shapeId="23556" r:id="rId7" name="Button 4">
              <controlPr defaultSize="0" print="0" autoFill="0" autoPict="0" macro="[0]!InsertRowsConsultant">
                <anchor moveWithCells="1" sizeWithCells="1">
                  <from>
                    <xdr:col>0</xdr:col>
                    <xdr:colOff>47625</xdr:colOff>
                    <xdr:row>77</xdr:row>
                    <xdr:rowOff>66675</xdr:rowOff>
                  </from>
                  <to>
                    <xdr:col>1</xdr:col>
                    <xdr:colOff>85725</xdr:colOff>
                    <xdr:row>78</xdr:row>
                    <xdr:rowOff>123825</xdr:rowOff>
                  </to>
                </anchor>
              </controlPr>
            </control>
          </mc:Choice>
        </mc:AlternateContent>
        <mc:AlternateContent>
          <mc:Choice Requires="x14">
            <control xmlns:r="http://schemas.openxmlformats.org/officeDocument/2006/relationships" shapeId="23557" r:id="rId8" name="Button 5">
              <controlPr defaultSize="0" print="0" autoFill="0" autoPict="0" macro="[0]!InsertRowsOther">
                <anchor moveWithCells="1" sizeWithCells="1">
                  <from>
                    <xdr:col>0</xdr:col>
                    <xdr:colOff>47625</xdr:colOff>
                    <xdr:row>94</xdr:row>
                    <xdr:rowOff>66675</xdr:rowOff>
                  </from>
                  <to>
                    <xdr:col>1</xdr:col>
                    <xdr:colOff>85725</xdr:colOff>
                    <xdr:row>95</xdr:row>
                    <xdr:rowOff>123825</xdr:rowOff>
                  </to>
                </anchor>
              </controlPr>
            </control>
          </mc:Choice>
        </mc:AlternateContent>
        <mc:AlternateContent>
          <mc:Choice Requires="x14">
            <control xmlns:r="http://schemas.openxmlformats.org/officeDocument/2006/relationships" shapeId="23558" r:id="rId9" name="Button 6">
              <controlPr defaultSize="0" print="0" autoFill="0" autoPict="0" macro="[0]!Module1.DeleteSelectedRow">
                <anchor moveWithCells="1" sizeWithCells="1">
                  <from>
                    <xdr:col>1</xdr:col>
                    <xdr:colOff>152400</xdr:colOff>
                    <xdr:row>33</xdr:row>
                    <xdr:rowOff>180975</xdr:rowOff>
                  </from>
                  <to>
                    <xdr:col>2</xdr:col>
                    <xdr:colOff>0</xdr:colOff>
                    <xdr:row>34</xdr:row>
                    <xdr:rowOff>238125</xdr:rowOff>
                  </to>
                </anchor>
              </controlPr>
            </control>
          </mc:Choice>
        </mc:AlternateContent>
        <mc:AlternateContent>
          <mc:Choice Requires="x14">
            <control xmlns:r="http://schemas.openxmlformats.org/officeDocument/2006/relationships" shapeId="23559" r:id="rId10" name="Button 7">
              <controlPr defaultSize="0" print="0" autoFill="0" autoPict="0" macro="[0]!Module1.DeleteSelectedRow">
                <anchor moveWithCells="1" sizeWithCells="1">
                  <from>
                    <xdr:col>1</xdr:col>
                    <xdr:colOff>114300</xdr:colOff>
                    <xdr:row>44</xdr:row>
                    <xdr:rowOff>66675</xdr:rowOff>
                  </from>
                  <to>
                    <xdr:col>1</xdr:col>
                    <xdr:colOff>1485900</xdr:colOff>
                    <xdr:row>45</xdr:row>
                    <xdr:rowOff>123825</xdr:rowOff>
                  </to>
                </anchor>
              </controlPr>
            </control>
          </mc:Choice>
        </mc:AlternateContent>
        <mc:AlternateContent>
          <mc:Choice Requires="x14">
            <control xmlns:r="http://schemas.openxmlformats.org/officeDocument/2006/relationships" shapeId="23560" r:id="rId11" name="Button 8">
              <controlPr defaultSize="0" print="0" autoFill="0" autoPict="0" macro="[0]!Module1.DeleteSelectedRow">
                <anchor moveWithCells="1" sizeWithCells="1">
                  <from>
                    <xdr:col>1</xdr:col>
                    <xdr:colOff>123825</xdr:colOff>
                    <xdr:row>55</xdr:row>
                    <xdr:rowOff>66675</xdr:rowOff>
                  </from>
                  <to>
                    <xdr:col>1</xdr:col>
                    <xdr:colOff>1485900</xdr:colOff>
                    <xdr:row>56</xdr:row>
                    <xdr:rowOff>123825</xdr:rowOff>
                  </to>
                </anchor>
              </controlPr>
            </control>
          </mc:Choice>
        </mc:AlternateContent>
        <mc:AlternateContent>
          <mc:Choice Requires="x14">
            <control xmlns:r="http://schemas.openxmlformats.org/officeDocument/2006/relationships" shapeId="23561" r:id="rId12" name="Button 9">
              <controlPr defaultSize="0" print="0" autoFill="0" autoPict="0" macro="[0]!Module1.DeleteSelectedRow">
                <anchor moveWithCells="1" sizeWithCells="1">
                  <from>
                    <xdr:col>1</xdr:col>
                    <xdr:colOff>152400</xdr:colOff>
                    <xdr:row>77</xdr:row>
                    <xdr:rowOff>66675</xdr:rowOff>
                  </from>
                  <to>
                    <xdr:col>2</xdr:col>
                    <xdr:colOff>0</xdr:colOff>
                    <xdr:row>78</xdr:row>
                    <xdr:rowOff>123825</xdr:rowOff>
                  </to>
                </anchor>
              </controlPr>
            </control>
          </mc:Choice>
        </mc:AlternateContent>
        <mc:AlternateContent>
          <mc:Choice Requires="x14">
            <control xmlns:r="http://schemas.openxmlformats.org/officeDocument/2006/relationships" shapeId="23562" r:id="rId13" name="Button 10">
              <controlPr defaultSize="0" print="0" autoFill="0" autoPict="0" macro="[0]!Module1.DeleteSelectedRow">
                <anchor moveWithCells="1" sizeWithCells="1">
                  <from>
                    <xdr:col>1</xdr:col>
                    <xdr:colOff>152400</xdr:colOff>
                    <xdr:row>94</xdr:row>
                    <xdr:rowOff>66675</xdr:rowOff>
                  </from>
                  <to>
                    <xdr:col>2</xdr:col>
                    <xdr:colOff>0</xdr:colOff>
                    <xdr:row>95</xdr:row>
                    <xdr:rowOff>123825</xdr:rowOff>
                  </to>
                </anchor>
              </controlPr>
            </control>
          </mc:Choice>
        </mc:AlternateContent>
        <mc:AlternateContent>
          <mc:Choice Requires="x14">
            <control xmlns:r="http://schemas.openxmlformats.org/officeDocument/2006/relationships" shapeId="23563" r:id="rId14" name="Button 11">
              <controlPr defaultSize="0" print="0" autoFill="0" autoPict="0" macro="[0]!InsertRowsBenefits">
                <anchor moveWithCells="1" sizeWithCells="1">
                  <from>
                    <xdr:col>0</xdr:col>
                    <xdr:colOff>47625</xdr:colOff>
                    <xdr:row>22</xdr:row>
                    <xdr:rowOff>104775</xdr:rowOff>
                  </from>
                  <to>
                    <xdr:col>1</xdr:col>
                    <xdr:colOff>85725</xdr:colOff>
                    <xdr:row>23</xdr:row>
                    <xdr:rowOff>161925</xdr:rowOff>
                  </to>
                </anchor>
              </controlPr>
            </control>
          </mc:Choice>
        </mc:AlternateContent>
        <mc:AlternateContent>
          <mc:Choice Requires="x14">
            <control xmlns:r="http://schemas.openxmlformats.org/officeDocument/2006/relationships" shapeId="23564" r:id="rId15" name="Button 12">
              <controlPr defaultSize="0" print="0" autoFill="0" autoPict="0" macro="[0]!Module1.DeleteSelectedRow">
                <anchor moveWithCells="1" sizeWithCells="1">
                  <from>
                    <xdr:col>1</xdr:col>
                    <xdr:colOff>123825</xdr:colOff>
                    <xdr:row>22</xdr:row>
                    <xdr:rowOff>104775</xdr:rowOff>
                  </from>
                  <to>
                    <xdr:col>1</xdr:col>
                    <xdr:colOff>1485900</xdr:colOff>
                    <xdr:row>23</xdr:row>
                    <xdr:rowOff>161925</xdr:rowOff>
                  </to>
                </anchor>
              </controlPr>
            </control>
          </mc:Choice>
        </mc:AlternateContent>
        <mc:AlternateContent>
          <mc:Choice Requires="x14">
            <control xmlns:r="http://schemas.openxmlformats.org/officeDocument/2006/relationships" shapeId="23565" r:id="rId16" name="Button 13">
              <controlPr defaultSize="0" print="0" autoFill="0" autoPict="0" macro="[0]!InsertRowsPersonnel">
                <anchor moveWithCells="1" sizeWithCells="1">
                  <from>
                    <xdr:col>0</xdr:col>
                    <xdr:colOff>38100</xdr:colOff>
                    <xdr:row>11</xdr:row>
                    <xdr:rowOff>104775</xdr:rowOff>
                  </from>
                  <to>
                    <xdr:col>1</xdr:col>
                    <xdr:colOff>76200</xdr:colOff>
                    <xdr:row>12</xdr:row>
                    <xdr:rowOff>161925</xdr:rowOff>
                  </to>
                </anchor>
              </controlPr>
            </control>
          </mc:Choice>
        </mc:AlternateContent>
        <mc:AlternateContent>
          <mc:Choice Requires="x14">
            <control xmlns:r="http://schemas.openxmlformats.org/officeDocument/2006/relationships" shapeId="23566" r:id="rId17" name="Button 14">
              <controlPr defaultSize="0" print="0" autoFill="0" autoPict="0" macro="[0]!Module1.DeleteSelectedRow">
                <anchor moveWithCells="1" sizeWithCells="1">
                  <from>
                    <xdr:col>1</xdr:col>
                    <xdr:colOff>123825</xdr:colOff>
                    <xdr:row>11</xdr:row>
                    <xdr:rowOff>104775</xdr:rowOff>
                  </from>
                  <to>
                    <xdr:col>1</xdr:col>
                    <xdr:colOff>1485900</xdr:colOff>
                    <xdr:row>12</xdr:row>
                    <xdr:rowOff>161925</xdr:rowOff>
                  </to>
                </anchor>
              </controlPr>
            </control>
          </mc:Choice>
        </mc:AlternateContent>
        <mc:AlternateContent>
          <mc:Choice Requires="x14">
            <control xmlns:r="http://schemas.openxmlformats.org/officeDocument/2006/relationships" shapeId="23567" r:id="rId18" name="Button 15">
              <controlPr defaultSize="0" print="0" autoFill="0" autoPict="0" macro="[0]!InsertRowsIndirect">
                <anchor moveWithCells="1">
                  <from>
                    <xdr:col>0</xdr:col>
                    <xdr:colOff>38100</xdr:colOff>
                    <xdr:row>105</xdr:row>
                    <xdr:rowOff>76200</xdr:rowOff>
                  </from>
                  <to>
                    <xdr:col>0</xdr:col>
                    <xdr:colOff>1571625</xdr:colOff>
                    <xdr:row>106</xdr:row>
                    <xdr:rowOff>123825</xdr:rowOff>
                  </to>
                </anchor>
              </controlPr>
            </control>
          </mc:Choice>
        </mc:AlternateContent>
        <mc:AlternateContent>
          <mc:Choice Requires="x14">
            <control xmlns:r="http://schemas.openxmlformats.org/officeDocument/2006/relationships" shapeId="23568" r:id="rId19" name="Button 16">
              <controlPr defaultSize="0" print="0" autoFill="0" autoPict="0" macro="[0]!Module1.DeleteSelectedRow">
                <anchor moveWithCells="1">
                  <from>
                    <xdr:col>1</xdr:col>
                    <xdr:colOff>9525</xdr:colOff>
                    <xdr:row>105</xdr:row>
                    <xdr:rowOff>76200</xdr:rowOff>
                  </from>
                  <to>
                    <xdr:col>1</xdr:col>
                    <xdr:colOff>1466850</xdr:colOff>
                    <xdr:row>106</xdr:row>
                    <xdr:rowOff>123825</xdr:rowOff>
                  </to>
                </anchor>
              </controlPr>
            </control>
          </mc:Choice>
        </mc:AlternateContent>
        <mc:AlternateContent>
          <mc:Choice Requires="x14">
            <control xmlns:r="http://schemas.openxmlformats.org/officeDocument/2006/relationships" shapeId="23569" r:id="rId20" name="Button 17">
              <controlPr defaultSize="0" print="0" autoFill="0" autoPict="0" macro="[0]!InsertRowsNarrative">
                <anchor moveWithCells="1">
                  <from>
                    <xdr:col>8</xdr:col>
                    <xdr:colOff>209550</xdr:colOff>
                    <xdr:row>16</xdr:row>
                    <xdr:rowOff>19050</xdr:rowOff>
                  </from>
                  <to>
                    <xdr:col>10</xdr:col>
                    <xdr:colOff>704850</xdr:colOff>
                    <xdr:row>16</xdr:row>
                    <xdr:rowOff>257175</xdr:rowOff>
                  </to>
                </anchor>
              </controlPr>
            </control>
          </mc:Choice>
        </mc:AlternateContent>
        <mc:AlternateContent>
          <mc:Choice Requires="x14">
            <control xmlns:r="http://schemas.openxmlformats.org/officeDocument/2006/relationships" shapeId="23570" r:id="rId21" name="Button 18">
              <controlPr defaultSize="0" print="0" autoFill="0" autoPict="0" macro="[0]!InsertRowsNarrative">
                <anchor moveWithCells="1" sizeWithCells="1">
                  <from>
                    <xdr:col>8</xdr:col>
                    <xdr:colOff>200025</xdr:colOff>
                    <xdr:row>27</xdr:row>
                    <xdr:rowOff>19050</xdr:rowOff>
                  </from>
                  <to>
                    <xdr:col>11</xdr:col>
                    <xdr:colOff>0</xdr:colOff>
                    <xdr:row>27</xdr:row>
                    <xdr:rowOff>257175</xdr:rowOff>
                  </to>
                </anchor>
              </controlPr>
            </control>
          </mc:Choice>
        </mc:AlternateContent>
        <mc:AlternateContent>
          <mc:Choice Requires="x14">
            <control xmlns:r="http://schemas.openxmlformats.org/officeDocument/2006/relationships" shapeId="23571" r:id="rId22" name="Button 19">
              <controlPr defaultSize="0" print="0" autoFill="0" autoPict="0" macro="[0]!InsertRowsNarrative">
                <anchor moveWithCells="1" sizeWithCells="1">
                  <from>
                    <xdr:col>8</xdr:col>
                    <xdr:colOff>180975</xdr:colOff>
                    <xdr:row>38</xdr:row>
                    <xdr:rowOff>19050</xdr:rowOff>
                  </from>
                  <to>
                    <xdr:col>11</xdr:col>
                    <xdr:colOff>0</xdr:colOff>
                    <xdr:row>38</xdr:row>
                    <xdr:rowOff>257175</xdr:rowOff>
                  </to>
                </anchor>
              </controlPr>
            </control>
          </mc:Choice>
        </mc:AlternateContent>
        <mc:AlternateContent>
          <mc:Choice Requires="x14">
            <control xmlns:r="http://schemas.openxmlformats.org/officeDocument/2006/relationships" shapeId="23572" r:id="rId23" name="Button 20">
              <controlPr defaultSize="0" print="0" autoFill="0" autoPict="0" macro="[0]!InsertRowsNarrative">
                <anchor moveWithCells="1" sizeWithCells="1">
                  <from>
                    <xdr:col>8</xdr:col>
                    <xdr:colOff>209550</xdr:colOff>
                    <xdr:row>49</xdr:row>
                    <xdr:rowOff>19050</xdr:rowOff>
                  </from>
                  <to>
                    <xdr:col>11</xdr:col>
                    <xdr:colOff>0</xdr:colOff>
                    <xdr:row>49</xdr:row>
                    <xdr:rowOff>257175</xdr:rowOff>
                  </to>
                </anchor>
              </controlPr>
            </control>
          </mc:Choice>
        </mc:AlternateContent>
        <mc:AlternateContent>
          <mc:Choice Requires="x14">
            <control xmlns:r="http://schemas.openxmlformats.org/officeDocument/2006/relationships" shapeId="23573" r:id="rId24" name="Button 21">
              <controlPr defaultSize="0" print="0" autoFill="0" autoPict="0" macro="[0]!InsertRowsNarrative">
                <anchor moveWithCells="1" sizeWithCells="1">
                  <from>
                    <xdr:col>8</xdr:col>
                    <xdr:colOff>209550</xdr:colOff>
                    <xdr:row>60</xdr:row>
                    <xdr:rowOff>19050</xdr:rowOff>
                  </from>
                  <to>
                    <xdr:col>11</xdr:col>
                    <xdr:colOff>0</xdr:colOff>
                    <xdr:row>60</xdr:row>
                    <xdr:rowOff>257175</xdr:rowOff>
                  </to>
                </anchor>
              </controlPr>
            </control>
          </mc:Choice>
        </mc:AlternateContent>
        <mc:AlternateContent>
          <mc:Choice Requires="x14">
            <control xmlns:r="http://schemas.openxmlformats.org/officeDocument/2006/relationships" shapeId="23574" r:id="rId25" name="Button 22">
              <controlPr defaultSize="0" print="0" autoFill="0" autoPict="0" macro="[0]!InsertRowsNarrative">
                <anchor moveWithCells="1" sizeWithCells="1">
                  <from>
                    <xdr:col>8</xdr:col>
                    <xdr:colOff>209550</xdr:colOff>
                    <xdr:row>88</xdr:row>
                    <xdr:rowOff>19050</xdr:rowOff>
                  </from>
                  <to>
                    <xdr:col>11</xdr:col>
                    <xdr:colOff>0</xdr:colOff>
                    <xdr:row>88</xdr:row>
                    <xdr:rowOff>257175</xdr:rowOff>
                  </to>
                </anchor>
              </controlPr>
            </control>
          </mc:Choice>
        </mc:AlternateContent>
        <mc:AlternateContent>
          <mc:Choice Requires="x14">
            <control xmlns:r="http://schemas.openxmlformats.org/officeDocument/2006/relationships" shapeId="23575" r:id="rId26" name="Button 23">
              <controlPr defaultSize="0" print="0" autoFill="0" autoPict="0" macro="[0]!InsertRowsNarrative">
                <anchor moveWithCells="1" sizeWithCells="1">
                  <from>
                    <xdr:col>8</xdr:col>
                    <xdr:colOff>209550</xdr:colOff>
                    <xdr:row>99</xdr:row>
                    <xdr:rowOff>19050</xdr:rowOff>
                  </from>
                  <to>
                    <xdr:col>11</xdr:col>
                    <xdr:colOff>0</xdr:colOff>
                    <xdr:row>99</xdr:row>
                    <xdr:rowOff>257175</xdr:rowOff>
                  </to>
                </anchor>
              </controlPr>
            </control>
          </mc:Choice>
        </mc:AlternateContent>
        <mc:AlternateContent>
          <mc:Choice Requires="x14">
            <control xmlns:r="http://schemas.openxmlformats.org/officeDocument/2006/relationships" shapeId="23576" r:id="rId27" name="Button 24">
              <controlPr defaultSize="0" print="0" autoFill="0" autoPict="0" macro="[0]!InsertRowsNarrative">
                <anchor moveWithCells="1" sizeWithCells="1">
                  <from>
                    <xdr:col>8</xdr:col>
                    <xdr:colOff>209550</xdr:colOff>
                    <xdr:row>110</xdr:row>
                    <xdr:rowOff>19050</xdr:rowOff>
                  </from>
                  <to>
                    <xdr:col>11</xdr:col>
                    <xdr:colOff>0</xdr:colOff>
                    <xdr:row>110</xdr:row>
                    <xdr:rowOff>257175</xdr:rowOff>
                  </to>
                </anchor>
              </controlPr>
            </control>
          </mc:Choice>
        </mc:AlternateContent>
        <mc:AlternateContent>
          <mc:Choice Requires="x14">
            <control xmlns:r="http://schemas.openxmlformats.org/officeDocument/2006/relationships" shapeId="23577" r:id="rId28" name="Button 25">
              <controlPr defaultSize="0" print="0" autoFill="0" autoPict="0" macro="[0]!InsertRowsTravelConsultant">
                <anchor moveWithCells="1" sizeWithCells="1">
                  <from>
                    <xdr:col>0</xdr:col>
                    <xdr:colOff>47625</xdr:colOff>
                    <xdr:row>83</xdr:row>
                    <xdr:rowOff>180975</xdr:rowOff>
                  </from>
                  <to>
                    <xdr:col>1</xdr:col>
                    <xdr:colOff>85725</xdr:colOff>
                    <xdr:row>84</xdr:row>
                    <xdr:rowOff>238125</xdr:rowOff>
                  </to>
                </anchor>
              </controlPr>
            </control>
          </mc:Choice>
        </mc:AlternateContent>
        <mc:AlternateContent>
          <mc:Choice Requires="x14">
            <control xmlns:r="http://schemas.openxmlformats.org/officeDocument/2006/relationships" shapeId="23578" r:id="rId29" name="Button 26">
              <controlPr defaultSize="0" print="0" autoFill="0" autoPict="0" macro="[0]!Module1.DeleteSelectedRow">
                <anchor moveWithCells="1" sizeWithCells="1">
                  <from>
                    <xdr:col>1</xdr:col>
                    <xdr:colOff>152400</xdr:colOff>
                    <xdr:row>83</xdr:row>
                    <xdr:rowOff>180975</xdr:rowOff>
                  </from>
                  <to>
                    <xdr:col>2</xdr:col>
                    <xdr:colOff>0</xdr:colOff>
                    <xdr:row>84</xdr:row>
                    <xdr:rowOff>238125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N1321"/>
  <sheetViews>
    <sheetView workbookViewId="0" topLeftCell="A1">
      <selection activeCell="B6" sqref="B6:K6"/>
    </sheetView>
  </sheetViews>
  <sheetFormatPr defaultColWidth="9.140625" defaultRowHeight="15"/>
  <cols>
    <col min="1" max="1" width="24.00390625" style="4" customWidth="1"/>
    <col min="2" max="2" width="22.57421875" style="4" customWidth="1"/>
    <col min="3" max="3" width="9.421875" style="4" customWidth="1"/>
    <col min="4" max="4" width="10.57421875" style="4" customWidth="1"/>
    <col min="5" max="5" width="7.00390625" style="4" customWidth="1"/>
    <col min="6" max="6" width="9.00390625" style="4" customWidth="1"/>
    <col min="7" max="7" width="8.28125" style="4" customWidth="1"/>
    <col min="8" max="8" width="5.7109375" style="4" customWidth="1"/>
    <col min="9" max="9" width="11.421875" style="4" customWidth="1"/>
    <col min="10" max="10" width="12.28125" style="4" customWidth="1"/>
    <col min="11" max="11" width="11.28125" style="4" customWidth="1"/>
    <col min="12" max="16384" width="9.140625" style="4" customWidth="1"/>
  </cols>
  <sheetData>
    <row r="1" spans="1:14" ht="69.75" customHeight="1">
      <c r="A1" s="671" t="str">
        <f>'Budget Sheet Instructions'!B16</f>
        <v>Tribal Justice System Infrastructure Program</v>
      </c>
      <c r="B1" s="672"/>
      <c r="C1" s="672"/>
      <c r="D1" s="672"/>
      <c r="E1" s="672"/>
      <c r="F1" s="672"/>
      <c r="G1" s="13"/>
      <c r="H1" s="669" t="s">
        <v>101</v>
      </c>
      <c r="I1" s="669"/>
      <c r="J1" s="669"/>
      <c r="K1" s="670"/>
      <c r="L1" s="14"/>
      <c r="M1" s="14"/>
      <c r="N1" s="14"/>
    </row>
    <row r="2" spans="1:14" ht="15" customHeight="1">
      <c r="A2" s="678" t="s">
        <v>42</v>
      </c>
      <c r="B2" s="673"/>
      <c r="C2" s="673"/>
      <c r="D2" s="673"/>
      <c r="E2" s="673"/>
      <c r="F2" s="673"/>
      <c r="G2" s="74"/>
      <c r="H2" s="74"/>
      <c r="I2" s="67" t="str">
        <f>'Budget Sheet Instructions'!J16</f>
        <v>BJA</v>
      </c>
      <c r="J2" s="66" t="str">
        <f>'Budget Sheet Instructions'!K16</f>
        <v>16.596</v>
      </c>
      <c r="K2" s="15"/>
      <c r="L2" s="14"/>
      <c r="M2" s="14"/>
      <c r="N2" s="14"/>
    </row>
    <row r="3" spans="1:14" ht="15" customHeight="1">
      <c r="A3" s="717"/>
      <c r="B3" s="674"/>
      <c r="C3" s="674"/>
      <c r="D3" s="674"/>
      <c r="E3" s="674"/>
      <c r="F3" s="674"/>
      <c r="G3" s="75"/>
      <c r="H3" s="75"/>
      <c r="I3" s="75"/>
      <c r="J3" s="75"/>
      <c r="K3" s="16"/>
      <c r="L3" s="17"/>
      <c r="M3" s="14"/>
      <c r="N3" s="14"/>
    </row>
    <row r="4" spans="1:14" ht="15" customHeight="1">
      <c r="A4" s="28" t="s">
        <v>78</v>
      </c>
      <c r="B4" s="26"/>
      <c r="C4" s="26"/>
      <c r="D4" s="26"/>
      <c r="E4" s="26"/>
      <c r="F4" s="26"/>
      <c r="G4" s="26"/>
      <c r="H4" s="26"/>
      <c r="I4" s="26"/>
      <c r="J4" s="26"/>
      <c r="K4" s="27"/>
      <c r="L4" s="17"/>
      <c r="M4" s="14"/>
      <c r="N4" s="14"/>
    </row>
    <row r="5" spans="1:14" s="127" customFormat="1" ht="15" customHeight="1">
      <c r="A5" s="767" t="s">
        <v>216</v>
      </c>
      <c r="B5" s="767"/>
      <c r="C5" s="767"/>
      <c r="D5" s="767"/>
      <c r="E5" s="767"/>
      <c r="F5" s="767"/>
      <c r="G5" s="767"/>
      <c r="H5" s="767"/>
      <c r="I5" s="767"/>
      <c r="J5" s="767"/>
      <c r="K5" s="767"/>
      <c r="L5" s="302"/>
      <c r="M5" s="302"/>
      <c r="N5" s="302"/>
    </row>
    <row r="6" spans="1:14" s="127" customFormat="1" ht="15" customHeight="1">
      <c r="A6" s="251" t="s">
        <v>299</v>
      </c>
      <c r="B6" s="768"/>
      <c r="C6" s="768"/>
      <c r="D6" s="768"/>
      <c r="E6" s="768"/>
      <c r="F6" s="768"/>
      <c r="G6" s="768"/>
      <c r="H6" s="768"/>
      <c r="I6" s="768"/>
      <c r="J6" s="768"/>
      <c r="K6" s="768"/>
      <c r="L6" s="303"/>
      <c r="M6" s="303"/>
      <c r="N6" s="303"/>
    </row>
    <row r="7" spans="1:14" s="127" customFormat="1" ht="15" customHeight="1">
      <c r="A7" s="307" t="s">
        <v>292</v>
      </c>
      <c r="B7" s="769"/>
      <c r="C7" s="770"/>
      <c r="D7" s="309" t="s">
        <v>288</v>
      </c>
      <c r="E7" s="772"/>
      <c r="F7" s="773"/>
      <c r="G7" s="773"/>
      <c r="H7" s="774"/>
      <c r="I7" s="304" t="s">
        <v>218</v>
      </c>
      <c r="J7" s="771"/>
      <c r="K7" s="771"/>
      <c r="L7" s="766"/>
      <c r="M7" s="766"/>
      <c r="N7" s="766"/>
    </row>
    <row r="8" spans="1:14" s="127" customFormat="1" ht="15" customHeight="1">
      <c r="A8" s="307" t="s">
        <v>219</v>
      </c>
      <c r="B8" s="682"/>
      <c r="C8" s="684"/>
      <c r="D8" s="305" t="s">
        <v>290</v>
      </c>
      <c r="E8" s="769"/>
      <c r="F8" s="775"/>
      <c r="G8" s="775"/>
      <c r="H8" s="770"/>
      <c r="I8" s="304" t="s">
        <v>289</v>
      </c>
      <c r="J8" s="458"/>
      <c r="K8" s="460"/>
      <c r="L8" s="766"/>
      <c r="M8" s="766"/>
      <c r="N8" s="766"/>
    </row>
    <row r="9" spans="1:14" ht="15.75" thickBot="1">
      <c r="A9" s="20" t="s">
        <v>32</v>
      </c>
      <c r="B9" s="21"/>
      <c r="C9" s="21"/>
      <c r="D9" s="21"/>
      <c r="E9" s="21"/>
      <c r="F9" s="21"/>
      <c r="G9" s="21"/>
      <c r="H9" s="21"/>
      <c r="I9" s="21"/>
      <c r="J9" s="21"/>
      <c r="K9" s="22"/>
      <c r="L9" s="17"/>
      <c r="M9" s="14"/>
      <c r="N9" s="14"/>
    </row>
    <row r="10" spans="1:14" ht="15.75" thickTop="1">
      <c r="A10" s="666" t="s">
        <v>11</v>
      </c>
      <c r="B10" s="668"/>
      <c r="C10" s="666" t="s">
        <v>3</v>
      </c>
      <c r="D10" s="667"/>
      <c r="E10" s="667"/>
      <c r="F10" s="667"/>
      <c r="G10" s="667"/>
      <c r="H10" s="667"/>
      <c r="I10" s="667"/>
      <c r="J10" s="667"/>
      <c r="K10" s="668"/>
      <c r="L10" s="17"/>
      <c r="M10" s="14"/>
      <c r="N10" s="14"/>
    </row>
    <row r="11" spans="1:14" ht="28.5" customHeight="1">
      <c r="A11" s="520" t="s">
        <v>89</v>
      </c>
      <c r="B11" s="522"/>
      <c r="C11" s="520" t="s">
        <v>75</v>
      </c>
      <c r="D11" s="521"/>
      <c r="E11" s="521"/>
      <c r="F11" s="521"/>
      <c r="G11" s="521"/>
      <c r="H11" s="521"/>
      <c r="I11" s="521"/>
      <c r="J11" s="521"/>
      <c r="K11" s="522"/>
      <c r="L11" s="17"/>
      <c r="M11" s="14"/>
      <c r="N11" s="14"/>
    </row>
    <row r="12" spans="1:14" ht="15" customHeight="1">
      <c r="A12" s="718"/>
      <c r="B12" s="718"/>
      <c r="C12" s="660" t="s">
        <v>111</v>
      </c>
      <c r="D12" s="705" t="s">
        <v>22</v>
      </c>
      <c r="E12" s="705" t="s">
        <v>73</v>
      </c>
      <c r="F12" s="590" t="s">
        <v>80</v>
      </c>
      <c r="G12" s="591"/>
      <c r="H12" s="706" t="s">
        <v>79</v>
      </c>
      <c r="I12" s="706" t="s">
        <v>76</v>
      </c>
      <c r="J12" s="707" t="s">
        <v>74</v>
      </c>
      <c r="K12" s="706" t="s">
        <v>52</v>
      </c>
      <c r="L12" s="17"/>
      <c r="M12" s="14"/>
      <c r="N12" s="14"/>
    </row>
    <row r="13" spans="1:14" ht="21.75" customHeight="1">
      <c r="A13" s="718"/>
      <c r="B13" s="718"/>
      <c r="C13" s="661"/>
      <c r="D13" s="705"/>
      <c r="E13" s="705"/>
      <c r="F13" s="593"/>
      <c r="G13" s="594"/>
      <c r="H13" s="706"/>
      <c r="I13" s="706"/>
      <c r="J13" s="707"/>
      <c r="K13" s="706"/>
      <c r="L13" s="17"/>
      <c r="M13" s="14"/>
      <c r="N13" s="14"/>
    </row>
    <row r="14" spans="1:14" ht="30" customHeight="1" hidden="1">
      <c r="A14" s="710"/>
      <c r="B14" s="710"/>
      <c r="C14" s="122"/>
      <c r="D14" s="79"/>
      <c r="E14" s="79"/>
      <c r="F14" s="618"/>
      <c r="G14" s="711"/>
      <c r="H14" s="54"/>
      <c r="I14" s="47">
        <f>CEILING(C14*D14*F14*H14,1)</f>
        <v>0</v>
      </c>
      <c r="J14" s="78"/>
      <c r="K14" s="47">
        <f>IF(I14-J14&lt;0,0,I14-J14)</f>
        <v>0</v>
      </c>
      <c r="L14" s="29"/>
      <c r="M14" s="14"/>
      <c r="N14" s="14"/>
    </row>
    <row r="15" spans="1:14" ht="30" customHeight="1" hidden="1">
      <c r="A15" s="712"/>
      <c r="B15" s="712"/>
      <c r="C15" s="125"/>
      <c r="D15" s="88"/>
      <c r="E15" s="88"/>
      <c r="F15" s="713"/>
      <c r="G15" s="714"/>
      <c r="H15" s="83"/>
      <c r="I15" s="47">
        <f>CEILING(D15*F15*H15,1)</f>
        <v>0</v>
      </c>
      <c r="J15" s="82"/>
      <c r="K15" s="47">
        <f>IF(I15-J15&lt;0,0,I15-J15)</f>
        <v>0</v>
      </c>
      <c r="L15" s="29"/>
      <c r="M15" s="14"/>
      <c r="N15" s="14"/>
    </row>
    <row r="16" spans="1:11" ht="15">
      <c r="A16" s="529" t="s">
        <v>54</v>
      </c>
      <c r="B16" s="529"/>
      <c r="C16" s="529"/>
      <c r="D16" s="529"/>
      <c r="E16" s="529"/>
      <c r="F16" s="529"/>
      <c r="G16" s="529"/>
      <c r="H16" s="529"/>
      <c r="I16" s="47">
        <f>SUM(I14:I15)</f>
        <v>0</v>
      </c>
      <c r="J16" s="47">
        <f>SUM(J14:J15)</f>
        <v>0</v>
      </c>
      <c r="K16" s="47">
        <f>SUM(K14:K15)</f>
        <v>0</v>
      </c>
    </row>
    <row r="17" spans="1:11" ht="22.5" customHeight="1">
      <c r="A17" s="57" t="s">
        <v>21</v>
      </c>
      <c r="B17" s="76"/>
      <c r="C17" s="120"/>
      <c r="D17" s="77"/>
      <c r="E17" s="77"/>
      <c r="F17" s="77"/>
      <c r="G17" s="77"/>
      <c r="H17" s="77"/>
      <c r="I17" s="55"/>
      <c r="J17" s="55"/>
      <c r="K17" s="56"/>
    </row>
    <row r="18" spans="1:11" ht="200.1" customHeight="1">
      <c r="A18" s="397"/>
      <c r="B18" s="398"/>
      <c r="C18" s="398"/>
      <c r="D18" s="398"/>
      <c r="E18" s="398"/>
      <c r="F18" s="398"/>
      <c r="G18" s="398"/>
      <c r="H18" s="398"/>
      <c r="I18" s="398"/>
      <c r="J18" s="398"/>
      <c r="K18" s="399"/>
    </row>
    <row r="19" spans="1:11" ht="16.5" customHeight="1" hidden="1">
      <c r="A19" s="403"/>
      <c r="B19" s="404"/>
      <c r="C19" s="404"/>
      <c r="D19" s="404"/>
      <c r="E19" s="404"/>
      <c r="F19" s="404"/>
      <c r="G19" s="404"/>
      <c r="H19" s="404"/>
      <c r="I19" s="404"/>
      <c r="J19" s="404"/>
      <c r="K19" s="405"/>
    </row>
    <row r="20" spans="1:11" ht="15.75" thickBot="1">
      <c r="A20" s="20" t="s">
        <v>33</v>
      </c>
      <c r="B20" s="21"/>
      <c r="C20" s="21"/>
      <c r="D20" s="21"/>
      <c r="E20" s="21"/>
      <c r="F20" s="21"/>
      <c r="G20" s="21"/>
      <c r="H20" s="21"/>
      <c r="I20" s="21"/>
      <c r="J20" s="21"/>
      <c r="K20" s="22"/>
    </row>
    <row r="21" spans="1:11" ht="15.75" thickTop="1">
      <c r="A21" s="666" t="s">
        <v>12</v>
      </c>
      <c r="B21" s="667"/>
      <c r="C21" s="668"/>
      <c r="D21" s="715" t="s">
        <v>3</v>
      </c>
      <c r="E21" s="715"/>
      <c r="F21" s="715"/>
      <c r="G21" s="715"/>
      <c r="H21" s="715"/>
      <c r="I21" s="715"/>
      <c r="J21" s="715"/>
      <c r="K21" s="715"/>
    </row>
    <row r="22" spans="1:11" ht="28.5" customHeight="1">
      <c r="A22" s="520" t="s">
        <v>23</v>
      </c>
      <c r="B22" s="521"/>
      <c r="C22" s="522"/>
      <c r="D22" s="716" t="s">
        <v>85</v>
      </c>
      <c r="E22" s="716"/>
      <c r="F22" s="716"/>
      <c r="G22" s="716"/>
      <c r="H22" s="716"/>
      <c r="I22" s="716"/>
      <c r="J22" s="716"/>
      <c r="K22" s="716"/>
    </row>
    <row r="23" spans="1:11" ht="15" customHeight="1">
      <c r="A23" s="480"/>
      <c r="B23" s="481"/>
      <c r="C23" s="482"/>
      <c r="D23" s="705" t="s">
        <v>96</v>
      </c>
      <c r="E23" s="705"/>
      <c r="F23" s="706" t="s">
        <v>73</v>
      </c>
      <c r="G23" s="706"/>
      <c r="H23" s="706"/>
      <c r="I23" s="706" t="s">
        <v>76</v>
      </c>
      <c r="J23" s="707" t="s">
        <v>74</v>
      </c>
      <c r="K23" s="706" t="s">
        <v>52</v>
      </c>
    </row>
    <row r="24" spans="1:11" ht="20.25" customHeight="1">
      <c r="A24" s="483"/>
      <c r="B24" s="484"/>
      <c r="C24" s="485"/>
      <c r="D24" s="705"/>
      <c r="E24" s="705"/>
      <c r="F24" s="706"/>
      <c r="G24" s="706"/>
      <c r="H24" s="706"/>
      <c r="I24" s="706"/>
      <c r="J24" s="707"/>
      <c r="K24" s="706"/>
    </row>
    <row r="25" spans="1:11" ht="30" customHeight="1" hidden="1">
      <c r="A25" s="562"/>
      <c r="B25" s="580"/>
      <c r="C25" s="563"/>
      <c r="D25" s="709"/>
      <c r="E25" s="709"/>
      <c r="F25" s="719"/>
      <c r="G25" s="719"/>
      <c r="H25" s="719"/>
      <c r="I25" s="47">
        <f>CEILING(D25*F25,1)</f>
        <v>0</v>
      </c>
      <c r="J25" s="78"/>
      <c r="K25" s="47">
        <f>IF(I25-J25&lt;0,0,I25-J25)</f>
        <v>0</v>
      </c>
    </row>
    <row r="26" spans="1:11" ht="30" customHeight="1" hidden="1">
      <c r="A26" s="587"/>
      <c r="B26" s="589"/>
      <c r="C26" s="119"/>
      <c r="D26" s="720"/>
      <c r="E26" s="720"/>
      <c r="F26" s="721"/>
      <c r="G26" s="721"/>
      <c r="H26" s="721"/>
      <c r="I26" s="47">
        <f>CEILING(D26*F26,1)</f>
        <v>0</v>
      </c>
      <c r="J26" s="82"/>
      <c r="K26" s="47">
        <f>IF(I26-J26&lt;0,0,I26-J26)</f>
        <v>0</v>
      </c>
    </row>
    <row r="27" spans="1:11" ht="15">
      <c r="A27" s="468" t="s">
        <v>20</v>
      </c>
      <c r="B27" s="469"/>
      <c r="C27" s="469"/>
      <c r="D27" s="469"/>
      <c r="E27" s="469"/>
      <c r="F27" s="469"/>
      <c r="G27" s="469"/>
      <c r="H27" s="470"/>
      <c r="I27" s="47">
        <f>SUM(I25:I26)</f>
        <v>0</v>
      </c>
      <c r="J27" s="47">
        <f>SUM(J25:J26)</f>
        <v>0</v>
      </c>
      <c r="K27" s="47">
        <f>SUM(K25:K26)</f>
        <v>0</v>
      </c>
    </row>
    <row r="28" spans="1:11" ht="22.5" customHeight="1">
      <c r="A28" s="57" t="s">
        <v>21</v>
      </c>
      <c r="B28" s="76"/>
      <c r="C28" s="120"/>
      <c r="D28" s="77"/>
      <c r="E28" s="77"/>
      <c r="F28" s="77"/>
      <c r="G28" s="77"/>
      <c r="H28" s="77"/>
      <c r="I28" s="55"/>
      <c r="J28" s="55"/>
      <c r="K28" s="56"/>
    </row>
    <row r="29" spans="1:11" ht="200.1" customHeight="1">
      <c r="A29" s="397"/>
      <c r="B29" s="398"/>
      <c r="C29" s="398"/>
      <c r="D29" s="398"/>
      <c r="E29" s="398"/>
      <c r="F29" s="398"/>
      <c r="G29" s="398"/>
      <c r="H29" s="398"/>
      <c r="I29" s="398"/>
      <c r="J29" s="398"/>
      <c r="K29" s="399"/>
    </row>
    <row r="30" spans="1:11" ht="16.5" customHeight="1" hidden="1">
      <c r="A30" s="403"/>
      <c r="B30" s="404"/>
      <c r="C30" s="404"/>
      <c r="D30" s="404"/>
      <c r="E30" s="404"/>
      <c r="F30" s="404"/>
      <c r="G30" s="404"/>
      <c r="H30" s="404"/>
      <c r="I30" s="404"/>
      <c r="J30" s="404"/>
      <c r="K30" s="405"/>
    </row>
    <row r="31" spans="1:11" ht="15.75" thickBot="1">
      <c r="A31" s="20" t="s">
        <v>34</v>
      </c>
      <c r="B31" s="21"/>
      <c r="C31" s="21"/>
      <c r="D31" s="21"/>
      <c r="E31" s="21"/>
      <c r="F31" s="21"/>
      <c r="G31" s="21"/>
      <c r="H31" s="21"/>
      <c r="I31" s="21"/>
      <c r="J31" s="21"/>
      <c r="K31" s="22"/>
    </row>
    <row r="32" spans="1:11" ht="15.75" thickTop="1">
      <c r="A32" s="18" t="s">
        <v>13</v>
      </c>
      <c r="B32" s="630" t="s">
        <v>14</v>
      </c>
      <c r="C32" s="632"/>
      <c r="D32" s="630" t="s">
        <v>15</v>
      </c>
      <c r="E32" s="632"/>
      <c r="F32" s="724" t="s">
        <v>3</v>
      </c>
      <c r="G32" s="725"/>
      <c r="H32" s="725"/>
      <c r="I32" s="725"/>
      <c r="J32" s="725"/>
      <c r="K32" s="726"/>
    </row>
    <row r="33" spans="1:11" ht="47.25" customHeight="1">
      <c r="A33" s="73" t="s">
        <v>24</v>
      </c>
      <c r="B33" s="520" t="s">
        <v>86</v>
      </c>
      <c r="C33" s="522"/>
      <c r="D33" s="520" t="s">
        <v>25</v>
      </c>
      <c r="E33" s="522"/>
      <c r="F33" s="520" t="s">
        <v>28</v>
      </c>
      <c r="G33" s="521"/>
      <c r="H33" s="521"/>
      <c r="I33" s="521"/>
      <c r="J33" s="521"/>
      <c r="K33" s="522"/>
    </row>
    <row r="34" spans="1:11" ht="15" customHeight="1">
      <c r="A34" s="480"/>
      <c r="B34" s="481"/>
      <c r="C34" s="481"/>
      <c r="D34" s="481"/>
      <c r="E34" s="482"/>
      <c r="F34" s="706" t="s">
        <v>26</v>
      </c>
      <c r="G34" s="707" t="s">
        <v>72</v>
      </c>
      <c r="H34" s="706" t="s">
        <v>27</v>
      </c>
      <c r="I34" s="706" t="s">
        <v>76</v>
      </c>
      <c r="J34" s="707" t="s">
        <v>74</v>
      </c>
      <c r="K34" s="706" t="s">
        <v>52</v>
      </c>
    </row>
    <row r="35" spans="1:11" s="19" customFormat="1" ht="33.75" customHeight="1">
      <c r="A35" s="483"/>
      <c r="B35" s="484"/>
      <c r="C35" s="484"/>
      <c r="D35" s="484"/>
      <c r="E35" s="485"/>
      <c r="F35" s="706"/>
      <c r="G35" s="707"/>
      <c r="H35" s="706"/>
      <c r="I35" s="706"/>
      <c r="J35" s="707"/>
      <c r="K35" s="706"/>
    </row>
    <row r="36" spans="1:11" s="19" customFormat="1" ht="45" customHeight="1" hidden="1">
      <c r="A36" s="48"/>
      <c r="B36" s="722"/>
      <c r="C36" s="723"/>
      <c r="D36" s="511"/>
      <c r="E36" s="511"/>
      <c r="F36" s="79"/>
      <c r="G36" s="72"/>
      <c r="H36" s="49"/>
      <c r="I36" s="47">
        <f>CEILING(F36*G36*H36,1)</f>
        <v>0</v>
      </c>
      <c r="J36" s="78"/>
      <c r="K36" s="47">
        <f>IF(I36-J36&lt;0,0,I36-J36)</f>
        <v>0</v>
      </c>
    </row>
    <row r="37" spans="1:11" s="19" customFormat="1" ht="45" customHeight="1" hidden="1">
      <c r="A37" s="84"/>
      <c r="B37" s="85"/>
      <c r="C37" s="118"/>
      <c r="D37" s="704"/>
      <c r="E37" s="704"/>
      <c r="F37" s="88"/>
      <c r="G37" s="86"/>
      <c r="H37" s="87"/>
      <c r="I37" s="47">
        <f>CEILING(F37*G37*H37,1)</f>
        <v>0</v>
      </c>
      <c r="J37" s="82"/>
      <c r="K37" s="47">
        <f>IF(I37-J37&lt;0,0,I37-J37)</f>
        <v>0</v>
      </c>
    </row>
    <row r="38" spans="1:11" ht="15">
      <c r="A38" s="468" t="s">
        <v>20</v>
      </c>
      <c r="B38" s="469"/>
      <c r="C38" s="469"/>
      <c r="D38" s="469"/>
      <c r="E38" s="469"/>
      <c r="F38" s="469"/>
      <c r="G38" s="469"/>
      <c r="H38" s="470"/>
      <c r="I38" s="47">
        <f>SUM(I36:I37)</f>
        <v>0</v>
      </c>
      <c r="J38" s="47">
        <f>SUM(J36:J37)</f>
        <v>0</v>
      </c>
      <c r="K38" s="47">
        <f>SUM(K36:K37)</f>
        <v>0</v>
      </c>
    </row>
    <row r="39" spans="1:11" ht="22.5" customHeight="1">
      <c r="A39" s="57" t="s">
        <v>21</v>
      </c>
      <c r="B39" s="76"/>
      <c r="C39" s="120"/>
      <c r="D39" s="77"/>
      <c r="E39" s="77"/>
      <c r="F39" s="77"/>
      <c r="G39" s="77"/>
      <c r="H39" s="77"/>
      <c r="I39" s="55"/>
      <c r="J39" s="55"/>
      <c r="K39" s="56"/>
    </row>
    <row r="40" spans="1:11" ht="200.1" customHeight="1">
      <c r="A40" s="397"/>
      <c r="B40" s="398"/>
      <c r="C40" s="398"/>
      <c r="D40" s="398"/>
      <c r="E40" s="398"/>
      <c r="F40" s="398"/>
      <c r="G40" s="398"/>
      <c r="H40" s="398"/>
      <c r="I40" s="398"/>
      <c r="J40" s="398"/>
      <c r="K40" s="399"/>
    </row>
    <row r="41" spans="1:11" ht="16.5" customHeight="1" hidden="1">
      <c r="A41" s="403"/>
      <c r="B41" s="404"/>
      <c r="C41" s="404"/>
      <c r="D41" s="404"/>
      <c r="E41" s="404"/>
      <c r="F41" s="404"/>
      <c r="G41" s="404"/>
      <c r="H41" s="404"/>
      <c r="I41" s="404"/>
      <c r="J41" s="404"/>
      <c r="K41" s="405"/>
    </row>
    <row r="42" spans="1:11" ht="15.75" thickBot="1">
      <c r="A42" s="20" t="s">
        <v>35</v>
      </c>
      <c r="B42" s="21"/>
      <c r="C42" s="21"/>
      <c r="D42" s="21"/>
      <c r="E42" s="21"/>
      <c r="F42" s="21"/>
      <c r="G42" s="21"/>
      <c r="H42" s="21"/>
      <c r="I42" s="21"/>
      <c r="J42" s="21"/>
      <c r="K42" s="22"/>
    </row>
    <row r="43" spans="1:11" ht="15.75" thickTop="1">
      <c r="A43" s="666" t="s">
        <v>18</v>
      </c>
      <c r="B43" s="667"/>
      <c r="C43" s="668"/>
      <c r="D43" s="575" t="s">
        <v>3</v>
      </c>
      <c r="E43" s="576"/>
      <c r="F43" s="576"/>
      <c r="G43" s="576"/>
      <c r="H43" s="576"/>
      <c r="I43" s="576"/>
      <c r="J43" s="576"/>
      <c r="K43" s="577"/>
    </row>
    <row r="44" spans="1:11" ht="30" customHeight="1">
      <c r="A44" s="520" t="s">
        <v>29</v>
      </c>
      <c r="B44" s="521"/>
      <c r="C44" s="522"/>
      <c r="D44" s="520" t="s">
        <v>30</v>
      </c>
      <c r="E44" s="521"/>
      <c r="F44" s="521"/>
      <c r="G44" s="521"/>
      <c r="H44" s="521"/>
      <c r="I44" s="521"/>
      <c r="J44" s="521"/>
      <c r="K44" s="522"/>
    </row>
    <row r="45" spans="1:11" ht="15" customHeight="1">
      <c r="A45" s="480"/>
      <c r="B45" s="481"/>
      <c r="C45" s="482"/>
      <c r="D45" s="705" t="s">
        <v>31</v>
      </c>
      <c r="E45" s="705"/>
      <c r="F45" s="706" t="s">
        <v>26</v>
      </c>
      <c r="G45" s="706"/>
      <c r="H45" s="706"/>
      <c r="I45" s="706" t="s">
        <v>76</v>
      </c>
      <c r="J45" s="707" t="s">
        <v>74</v>
      </c>
      <c r="K45" s="706" t="s">
        <v>52</v>
      </c>
    </row>
    <row r="46" spans="1:11" ht="15">
      <c r="A46" s="483"/>
      <c r="B46" s="484"/>
      <c r="C46" s="485"/>
      <c r="D46" s="705"/>
      <c r="E46" s="705"/>
      <c r="F46" s="706"/>
      <c r="G46" s="706"/>
      <c r="H46" s="706"/>
      <c r="I46" s="706"/>
      <c r="J46" s="707"/>
      <c r="K46" s="706"/>
    </row>
    <row r="47" spans="1:11" ht="45.75" customHeight="1" hidden="1">
      <c r="A47" s="465"/>
      <c r="B47" s="466"/>
      <c r="C47" s="467"/>
      <c r="D47" s="708"/>
      <c r="E47" s="708"/>
      <c r="F47" s="709"/>
      <c r="G47" s="709"/>
      <c r="H47" s="709"/>
      <c r="I47" s="47">
        <f>CEILING(D47*F47,1)</f>
        <v>0</v>
      </c>
      <c r="J47" s="78"/>
      <c r="K47" s="47">
        <f>IF(I47-J47&lt;0,0,I47-J47)</f>
        <v>0</v>
      </c>
    </row>
    <row r="48" spans="1:11" ht="45.75" customHeight="1" hidden="1">
      <c r="A48" s="727"/>
      <c r="B48" s="728"/>
      <c r="C48" s="121"/>
      <c r="D48" s="729"/>
      <c r="E48" s="729"/>
      <c r="F48" s="720"/>
      <c r="G48" s="720"/>
      <c r="H48" s="720"/>
      <c r="I48" s="47">
        <f>CEILING(D48*F48,1)</f>
        <v>0</v>
      </c>
      <c r="J48" s="82"/>
      <c r="K48" s="47">
        <f>IF(I48-J48&lt;0,0,I48-J48)</f>
        <v>0</v>
      </c>
    </row>
    <row r="49" spans="1:11" ht="15">
      <c r="A49" s="468" t="s">
        <v>20</v>
      </c>
      <c r="B49" s="469"/>
      <c r="C49" s="469"/>
      <c r="D49" s="469"/>
      <c r="E49" s="469"/>
      <c r="F49" s="469"/>
      <c r="G49" s="469"/>
      <c r="H49" s="470"/>
      <c r="I49" s="47">
        <f>SUM(I47:I48)</f>
        <v>0</v>
      </c>
      <c r="J49" s="47">
        <f>SUM(J47:J48)</f>
        <v>0</v>
      </c>
      <c r="K49" s="47">
        <f>SUM(K47:K48)</f>
        <v>0</v>
      </c>
    </row>
    <row r="50" spans="1:11" ht="22.5" customHeight="1">
      <c r="A50" s="57" t="s">
        <v>21</v>
      </c>
      <c r="B50" s="76"/>
      <c r="C50" s="120"/>
      <c r="D50" s="77"/>
      <c r="E50" s="77"/>
      <c r="F50" s="77"/>
      <c r="G50" s="77"/>
      <c r="H50" s="77"/>
      <c r="I50" s="55"/>
      <c r="J50" s="55"/>
      <c r="K50" s="56"/>
    </row>
    <row r="51" spans="1:11" ht="200.1" customHeight="1">
      <c r="A51" s="397"/>
      <c r="B51" s="398"/>
      <c r="C51" s="398"/>
      <c r="D51" s="398"/>
      <c r="E51" s="398"/>
      <c r="F51" s="398"/>
      <c r="G51" s="398"/>
      <c r="H51" s="398"/>
      <c r="I51" s="398"/>
      <c r="J51" s="398"/>
      <c r="K51" s="399"/>
    </row>
    <row r="52" spans="1:11" ht="16.5" customHeight="1" hidden="1">
      <c r="A52" s="403"/>
      <c r="B52" s="404"/>
      <c r="C52" s="404"/>
      <c r="D52" s="404"/>
      <c r="E52" s="404"/>
      <c r="F52" s="404"/>
      <c r="G52" s="404"/>
      <c r="H52" s="404"/>
      <c r="I52" s="404"/>
      <c r="J52" s="404"/>
      <c r="K52" s="405"/>
    </row>
    <row r="53" spans="1:11" ht="15.75" thickBot="1">
      <c r="A53" s="20" t="s">
        <v>37</v>
      </c>
      <c r="B53" s="21"/>
      <c r="C53" s="21"/>
      <c r="D53" s="21"/>
      <c r="E53" s="21"/>
      <c r="F53" s="21"/>
      <c r="G53" s="21"/>
      <c r="H53" s="21"/>
      <c r="I53" s="21"/>
      <c r="J53" s="21"/>
      <c r="K53" s="22"/>
    </row>
    <row r="54" spans="1:11" ht="15.75" thickTop="1">
      <c r="A54" s="666" t="s">
        <v>16</v>
      </c>
      <c r="B54" s="667"/>
      <c r="C54" s="668"/>
      <c r="D54" s="575" t="s">
        <v>3</v>
      </c>
      <c r="E54" s="576"/>
      <c r="F54" s="576"/>
      <c r="G54" s="576"/>
      <c r="H54" s="576"/>
      <c r="I54" s="576"/>
      <c r="J54" s="576"/>
      <c r="K54" s="577"/>
    </row>
    <row r="55" spans="1:11" ht="28.5" customHeight="1">
      <c r="A55" s="520" t="s">
        <v>36</v>
      </c>
      <c r="B55" s="521"/>
      <c r="C55" s="522"/>
      <c r="D55" s="520" t="s">
        <v>38</v>
      </c>
      <c r="E55" s="521"/>
      <c r="F55" s="521"/>
      <c r="G55" s="521"/>
      <c r="H55" s="521"/>
      <c r="I55" s="521"/>
      <c r="J55" s="521"/>
      <c r="K55" s="522"/>
    </row>
    <row r="56" spans="1:11" ht="15" customHeight="1">
      <c r="A56" s="480"/>
      <c r="B56" s="481"/>
      <c r="C56" s="482"/>
      <c r="D56" s="705" t="s">
        <v>31</v>
      </c>
      <c r="E56" s="705"/>
      <c r="F56" s="706" t="s">
        <v>26</v>
      </c>
      <c r="G56" s="706"/>
      <c r="H56" s="706"/>
      <c r="I56" s="706" t="s">
        <v>76</v>
      </c>
      <c r="J56" s="707" t="s">
        <v>74</v>
      </c>
      <c r="K56" s="706" t="s">
        <v>52</v>
      </c>
    </row>
    <row r="57" spans="1:11" ht="15">
      <c r="A57" s="483"/>
      <c r="B57" s="484"/>
      <c r="C57" s="485"/>
      <c r="D57" s="705"/>
      <c r="E57" s="705"/>
      <c r="F57" s="706"/>
      <c r="G57" s="706"/>
      <c r="H57" s="706"/>
      <c r="I57" s="706"/>
      <c r="J57" s="707"/>
      <c r="K57" s="706"/>
    </row>
    <row r="58" spans="1:11" ht="30.75" customHeight="1" hidden="1">
      <c r="A58" s="562"/>
      <c r="B58" s="580"/>
      <c r="C58" s="563"/>
      <c r="D58" s="708"/>
      <c r="E58" s="708"/>
      <c r="F58" s="730"/>
      <c r="G58" s="730"/>
      <c r="H58" s="730"/>
      <c r="I58" s="47">
        <f>CEILING(D58*F58,1)</f>
        <v>0</v>
      </c>
      <c r="J58" s="78"/>
      <c r="K58" s="47">
        <f>IF(I58-J58&lt;0,0,I58-J58)</f>
        <v>0</v>
      </c>
    </row>
    <row r="59" spans="1:11" ht="30" customHeight="1" hidden="1">
      <c r="A59" s="587"/>
      <c r="B59" s="589"/>
      <c r="C59" s="119"/>
      <c r="D59" s="729"/>
      <c r="E59" s="729"/>
      <c r="F59" s="731"/>
      <c r="G59" s="731"/>
      <c r="H59" s="731"/>
      <c r="I59" s="47">
        <f>CEILING(D59*F59,1)</f>
        <v>0</v>
      </c>
      <c r="J59" s="82"/>
      <c r="K59" s="47">
        <f>IF(I59-J59&lt;0,0,I59-J59)</f>
        <v>0</v>
      </c>
    </row>
    <row r="60" spans="1:11" ht="15">
      <c r="A60" s="468" t="s">
        <v>20</v>
      </c>
      <c r="B60" s="469"/>
      <c r="C60" s="469"/>
      <c r="D60" s="469"/>
      <c r="E60" s="469"/>
      <c r="F60" s="469"/>
      <c r="G60" s="469"/>
      <c r="H60" s="470"/>
      <c r="I60" s="47">
        <f>SUM(I58:I59)</f>
        <v>0</v>
      </c>
      <c r="J60" s="47">
        <f>SUM(J58:J59)</f>
        <v>0</v>
      </c>
      <c r="K60" s="47">
        <f>SUM(K58:K59)</f>
        <v>0</v>
      </c>
    </row>
    <row r="61" spans="1:11" ht="22.5" customHeight="1">
      <c r="A61" s="57" t="s">
        <v>21</v>
      </c>
      <c r="B61" s="76"/>
      <c r="C61" s="120"/>
      <c r="D61" s="77"/>
      <c r="E61" s="77"/>
      <c r="F61" s="77"/>
      <c r="G61" s="77"/>
      <c r="H61" s="77"/>
      <c r="I61" s="55"/>
      <c r="J61" s="55"/>
      <c r="K61" s="56"/>
    </row>
    <row r="62" spans="1:11" ht="200.1" customHeight="1">
      <c r="A62" s="397"/>
      <c r="B62" s="398"/>
      <c r="C62" s="398"/>
      <c r="D62" s="398"/>
      <c r="E62" s="398"/>
      <c r="F62" s="398"/>
      <c r="G62" s="398"/>
      <c r="H62" s="398"/>
      <c r="I62" s="398"/>
      <c r="J62" s="398"/>
      <c r="K62" s="399"/>
    </row>
    <row r="63" spans="1:11" ht="16.5" customHeight="1" hidden="1">
      <c r="A63" s="403"/>
      <c r="B63" s="404"/>
      <c r="C63" s="404"/>
      <c r="D63" s="404"/>
      <c r="E63" s="404"/>
      <c r="F63" s="404"/>
      <c r="G63" s="404"/>
      <c r="H63" s="404"/>
      <c r="I63" s="404"/>
      <c r="J63" s="404"/>
      <c r="K63" s="405"/>
    </row>
    <row r="64" spans="1:11" ht="15.75" thickBot="1">
      <c r="A64" s="20" t="s">
        <v>39</v>
      </c>
      <c r="B64" s="21"/>
      <c r="C64" s="21"/>
      <c r="D64" s="21"/>
      <c r="E64" s="21"/>
      <c r="F64" s="21"/>
      <c r="G64" s="21"/>
      <c r="H64" s="21"/>
      <c r="I64" s="21"/>
      <c r="J64" s="21"/>
      <c r="K64" s="22"/>
    </row>
    <row r="65" spans="1:11" ht="15.75" thickTop="1">
      <c r="A65" s="666" t="s">
        <v>17</v>
      </c>
      <c r="B65" s="667"/>
      <c r="C65" s="668"/>
      <c r="D65" s="575" t="s">
        <v>3</v>
      </c>
      <c r="E65" s="576"/>
      <c r="F65" s="576"/>
      <c r="G65" s="576"/>
      <c r="H65" s="576"/>
      <c r="I65" s="576"/>
      <c r="J65" s="576"/>
      <c r="K65" s="577"/>
    </row>
    <row r="66" spans="1:11" ht="28.5" customHeight="1">
      <c r="A66" s="520" t="s">
        <v>87</v>
      </c>
      <c r="B66" s="521"/>
      <c r="C66" s="522"/>
      <c r="D66" s="741" t="s">
        <v>40</v>
      </c>
      <c r="E66" s="742"/>
      <c r="F66" s="742"/>
      <c r="G66" s="742"/>
      <c r="H66" s="742"/>
      <c r="I66" s="742"/>
      <c r="J66" s="742"/>
      <c r="K66" s="743"/>
    </row>
    <row r="67" spans="1:11" ht="15" customHeight="1">
      <c r="A67" s="480"/>
      <c r="B67" s="481"/>
      <c r="C67" s="482"/>
      <c r="D67" s="705" t="s">
        <v>31</v>
      </c>
      <c r="E67" s="705"/>
      <c r="F67" s="706" t="s">
        <v>26</v>
      </c>
      <c r="G67" s="706"/>
      <c r="H67" s="706"/>
      <c r="I67" s="706" t="s">
        <v>76</v>
      </c>
      <c r="J67" s="707" t="s">
        <v>74</v>
      </c>
      <c r="K67" s="706" t="s">
        <v>52</v>
      </c>
    </row>
    <row r="68" spans="1:11" ht="14.25" customHeight="1">
      <c r="A68" s="483"/>
      <c r="B68" s="484"/>
      <c r="C68" s="485"/>
      <c r="D68" s="705"/>
      <c r="E68" s="705"/>
      <c r="F68" s="706"/>
      <c r="G68" s="706"/>
      <c r="H68" s="706"/>
      <c r="I68" s="706"/>
      <c r="J68" s="707"/>
      <c r="K68" s="706"/>
    </row>
    <row r="69" spans="1:11" ht="30" customHeight="1" hidden="1">
      <c r="A69" s="780"/>
      <c r="B69" s="781"/>
      <c r="C69" s="782"/>
      <c r="D69" s="776"/>
      <c r="E69" s="776"/>
      <c r="F69" s="777"/>
      <c r="G69" s="777"/>
      <c r="H69" s="777"/>
      <c r="I69" s="47">
        <f>CEILING(D69*F69,1)</f>
        <v>0</v>
      </c>
      <c r="J69" s="78"/>
      <c r="K69" s="47">
        <f>IF(I69-J69&lt;0,0,I69-J69)</f>
        <v>0</v>
      </c>
    </row>
    <row r="70" spans="1:11" ht="30" customHeight="1" hidden="1">
      <c r="A70" s="778"/>
      <c r="B70" s="779"/>
      <c r="C70" s="123"/>
      <c r="D70" s="744"/>
      <c r="E70" s="744"/>
      <c r="F70" s="745"/>
      <c r="G70" s="745"/>
      <c r="H70" s="745"/>
      <c r="I70" s="47">
        <f>CEILING(D70*F70,1)</f>
        <v>0</v>
      </c>
      <c r="J70" s="82"/>
      <c r="K70" s="47">
        <f>IF(I70-J70&lt;0,0,I70-J70)</f>
        <v>0</v>
      </c>
    </row>
    <row r="71" spans="1:11" ht="15">
      <c r="A71" s="468" t="s">
        <v>20</v>
      </c>
      <c r="B71" s="469"/>
      <c r="C71" s="469"/>
      <c r="D71" s="469"/>
      <c r="E71" s="469"/>
      <c r="F71" s="469"/>
      <c r="G71" s="469"/>
      <c r="H71" s="470"/>
      <c r="I71" s="47">
        <f>SUM(I69:I70)</f>
        <v>0</v>
      </c>
      <c r="J71" s="47">
        <f>SUM(J69:J70)</f>
        <v>0</v>
      </c>
      <c r="K71" s="47">
        <f>SUM(K69:K70)</f>
        <v>0</v>
      </c>
    </row>
    <row r="72" spans="1:11" ht="22.5" customHeight="1">
      <c r="A72" s="57" t="s">
        <v>21</v>
      </c>
      <c r="B72" s="76"/>
      <c r="C72" s="120"/>
      <c r="D72" s="77"/>
      <c r="E72" s="77"/>
      <c r="F72" s="77"/>
      <c r="G72" s="77"/>
      <c r="H72" s="77"/>
      <c r="I72" s="55"/>
      <c r="J72" s="55"/>
      <c r="K72" s="56"/>
    </row>
    <row r="73" spans="1:11" ht="200.1" customHeight="1">
      <c r="A73" s="783"/>
      <c r="B73" s="784"/>
      <c r="C73" s="784"/>
      <c r="D73" s="784"/>
      <c r="E73" s="784"/>
      <c r="F73" s="784"/>
      <c r="G73" s="784"/>
      <c r="H73" s="784"/>
      <c r="I73" s="784"/>
      <c r="J73" s="784"/>
      <c r="K73" s="785"/>
    </row>
    <row r="74" spans="1:11" ht="16.5" customHeight="1" hidden="1">
      <c r="A74" s="786"/>
      <c r="B74" s="787"/>
      <c r="C74" s="787"/>
      <c r="D74" s="787"/>
      <c r="E74" s="787"/>
      <c r="F74" s="787"/>
      <c r="G74" s="787"/>
      <c r="H74" s="787"/>
      <c r="I74" s="787"/>
      <c r="J74" s="787"/>
      <c r="K74" s="788"/>
    </row>
    <row r="75" spans="1:11" ht="15.75" thickBot="1">
      <c r="A75" s="764" t="s">
        <v>229</v>
      </c>
      <c r="B75" s="765"/>
      <c r="C75" s="21"/>
      <c r="D75" s="21"/>
      <c r="E75" s="21"/>
      <c r="F75" s="21"/>
      <c r="G75" s="21"/>
      <c r="H75" s="21"/>
      <c r="I75" s="21"/>
      <c r="J75" s="21"/>
      <c r="K75" s="22"/>
    </row>
    <row r="76" spans="1:11" ht="15.75" thickTop="1">
      <c r="A76" s="666" t="s">
        <v>18</v>
      </c>
      <c r="B76" s="667"/>
      <c r="C76" s="667"/>
      <c r="D76" s="667"/>
      <c r="E76" s="667"/>
      <c r="F76" s="667"/>
      <c r="G76" s="667"/>
      <c r="H76" s="667"/>
      <c r="I76" s="667"/>
      <c r="J76" s="667"/>
      <c r="K76" s="668"/>
    </row>
    <row r="77" spans="1:11" ht="52.5" customHeight="1">
      <c r="A77" s="520" t="s">
        <v>314</v>
      </c>
      <c r="B77" s="521"/>
      <c r="C77" s="521"/>
      <c r="D77" s="521"/>
      <c r="E77" s="521"/>
      <c r="F77" s="521"/>
      <c r="G77" s="521"/>
      <c r="H77" s="521"/>
      <c r="I77" s="521"/>
      <c r="J77" s="521"/>
      <c r="K77" s="522"/>
    </row>
    <row r="78" spans="1:11" ht="15" customHeight="1">
      <c r="A78" s="480"/>
      <c r="B78" s="481"/>
      <c r="C78" s="481"/>
      <c r="D78" s="481"/>
      <c r="E78" s="481"/>
      <c r="F78" s="481"/>
      <c r="G78" s="481"/>
      <c r="H78" s="482"/>
      <c r="I78" s="706" t="s">
        <v>76</v>
      </c>
      <c r="J78" s="707" t="s">
        <v>74</v>
      </c>
      <c r="K78" s="706" t="s">
        <v>52</v>
      </c>
    </row>
    <row r="79" spans="1:11" ht="15.75" thickBot="1">
      <c r="A79" s="483"/>
      <c r="B79" s="484"/>
      <c r="C79" s="484"/>
      <c r="D79" s="484"/>
      <c r="E79" s="484"/>
      <c r="F79" s="484"/>
      <c r="G79" s="484"/>
      <c r="H79" s="485"/>
      <c r="I79" s="747"/>
      <c r="J79" s="707"/>
      <c r="K79" s="706"/>
    </row>
    <row r="80" spans="1:11" ht="30" customHeight="1" hidden="1">
      <c r="A80" s="748"/>
      <c r="B80" s="749"/>
      <c r="C80" s="749"/>
      <c r="D80" s="749"/>
      <c r="E80" s="749"/>
      <c r="F80" s="749"/>
      <c r="G80" s="749"/>
      <c r="H80" s="750"/>
      <c r="I80" s="71"/>
      <c r="J80" s="78"/>
      <c r="K80" s="47">
        <f>IF(I80-J80&lt;0,0,I80-J80)</f>
        <v>0</v>
      </c>
    </row>
    <row r="81" spans="1:11" ht="30" customHeight="1" hidden="1" thickBot="1">
      <c r="A81" s="755"/>
      <c r="B81" s="756"/>
      <c r="C81" s="756"/>
      <c r="D81" s="756"/>
      <c r="E81" s="756"/>
      <c r="F81" s="756"/>
      <c r="G81" s="756"/>
      <c r="H81" s="757"/>
      <c r="I81" s="89"/>
      <c r="J81" s="90"/>
      <c r="K81" s="80">
        <f>IF(I81-J81&lt;0,0,I81-J81)</f>
        <v>0</v>
      </c>
    </row>
    <row r="82" spans="1:11" ht="15.75" thickTop="1">
      <c r="A82" s="81" t="s">
        <v>13</v>
      </c>
      <c r="B82" s="630" t="s">
        <v>14</v>
      </c>
      <c r="C82" s="632"/>
      <c r="D82" s="630" t="s">
        <v>15</v>
      </c>
      <c r="E82" s="632"/>
      <c r="F82" s="630" t="s">
        <v>3</v>
      </c>
      <c r="G82" s="631"/>
      <c r="H82" s="631"/>
      <c r="I82" s="631"/>
      <c r="J82" s="631"/>
      <c r="K82" s="632"/>
    </row>
    <row r="83" spans="1:11" ht="47.25" customHeight="1">
      <c r="A83" s="73" t="s">
        <v>24</v>
      </c>
      <c r="B83" s="520" t="s">
        <v>86</v>
      </c>
      <c r="C83" s="522"/>
      <c r="D83" s="520" t="s">
        <v>25</v>
      </c>
      <c r="E83" s="522"/>
      <c r="F83" s="520" t="s">
        <v>28</v>
      </c>
      <c r="G83" s="521"/>
      <c r="H83" s="521"/>
      <c r="I83" s="521"/>
      <c r="J83" s="521"/>
      <c r="K83" s="522"/>
    </row>
    <row r="84" spans="1:11" ht="15" customHeight="1">
      <c r="A84" s="480"/>
      <c r="B84" s="481"/>
      <c r="C84" s="481"/>
      <c r="D84" s="481"/>
      <c r="E84" s="482"/>
      <c r="F84" s="706" t="s">
        <v>26</v>
      </c>
      <c r="G84" s="707" t="s">
        <v>72</v>
      </c>
      <c r="H84" s="706" t="s">
        <v>27</v>
      </c>
      <c r="I84" s="706" t="s">
        <v>76</v>
      </c>
      <c r="J84" s="707" t="s">
        <v>74</v>
      </c>
      <c r="K84" s="706" t="s">
        <v>52</v>
      </c>
    </row>
    <row r="85" spans="1:11" s="19" customFormat="1" ht="33.75" customHeight="1">
      <c r="A85" s="483"/>
      <c r="B85" s="484"/>
      <c r="C85" s="484"/>
      <c r="D85" s="484"/>
      <c r="E85" s="485"/>
      <c r="F85" s="706"/>
      <c r="G85" s="707"/>
      <c r="H85" s="706"/>
      <c r="I85" s="706"/>
      <c r="J85" s="707"/>
      <c r="K85" s="706"/>
    </row>
    <row r="86" spans="1:11" s="19" customFormat="1" ht="45" customHeight="1" hidden="1">
      <c r="A86" s="48"/>
      <c r="B86" s="722"/>
      <c r="C86" s="723"/>
      <c r="D86" s="511"/>
      <c r="E86" s="511"/>
      <c r="F86" s="79"/>
      <c r="G86" s="72"/>
      <c r="H86" s="49"/>
      <c r="I86" s="47">
        <f>CEILING(F86*G86*H86,1)</f>
        <v>0</v>
      </c>
      <c r="J86" s="78"/>
      <c r="K86" s="47">
        <f>IF(I86-J86&lt;0,0,I86-J86)</f>
        <v>0</v>
      </c>
    </row>
    <row r="87" spans="1:11" s="19" customFormat="1" ht="45" customHeight="1" hidden="1">
      <c r="A87" s="84"/>
      <c r="B87" s="85"/>
      <c r="C87" s="118"/>
      <c r="D87" s="704"/>
      <c r="E87" s="704"/>
      <c r="F87" s="88"/>
      <c r="G87" s="86"/>
      <c r="H87" s="87"/>
      <c r="I87" s="47">
        <f>CEILING(F87*G87*H87,1)</f>
        <v>0</v>
      </c>
      <c r="J87" s="82"/>
      <c r="K87" s="47">
        <f>IF(I87-J87&lt;0,0,I87-J87)</f>
        <v>0</v>
      </c>
    </row>
    <row r="88" spans="1:11" ht="15">
      <c r="A88" s="468" t="s">
        <v>20</v>
      </c>
      <c r="B88" s="469"/>
      <c r="C88" s="469"/>
      <c r="D88" s="469"/>
      <c r="E88" s="469"/>
      <c r="F88" s="469"/>
      <c r="G88" s="469"/>
      <c r="H88" s="470"/>
      <c r="I88" s="47">
        <f>SUM(I80:I81,I86:I87)</f>
        <v>0</v>
      </c>
      <c r="J88" s="47">
        <f>SUM(J80:J87)</f>
        <v>0</v>
      </c>
      <c r="K88" s="47">
        <f>SUM(K80:K87)</f>
        <v>0</v>
      </c>
    </row>
    <row r="89" spans="1:11" ht="22.5" customHeight="1">
      <c r="A89" s="57" t="s">
        <v>21</v>
      </c>
      <c r="B89" s="76"/>
      <c r="C89" s="120"/>
      <c r="D89" s="77"/>
      <c r="E89" s="77"/>
      <c r="F89" s="77"/>
      <c r="G89" s="77"/>
      <c r="H89" s="77"/>
      <c r="I89" s="55"/>
      <c r="J89" s="55"/>
      <c r="K89" s="56"/>
    </row>
    <row r="90" spans="1:11" ht="200.1" customHeight="1">
      <c r="A90" s="397"/>
      <c r="B90" s="398"/>
      <c r="C90" s="398"/>
      <c r="D90" s="398"/>
      <c r="E90" s="398"/>
      <c r="F90" s="398"/>
      <c r="G90" s="398"/>
      <c r="H90" s="398"/>
      <c r="I90" s="398"/>
      <c r="J90" s="398"/>
      <c r="K90" s="399"/>
    </row>
    <row r="91" spans="1:11" ht="16.5" customHeight="1" hidden="1">
      <c r="A91" s="403"/>
      <c r="B91" s="404"/>
      <c r="C91" s="404"/>
      <c r="D91" s="404"/>
      <c r="E91" s="404"/>
      <c r="F91" s="404"/>
      <c r="G91" s="404"/>
      <c r="H91" s="404"/>
      <c r="I91" s="404"/>
      <c r="J91" s="404"/>
      <c r="K91" s="405"/>
    </row>
    <row r="92" spans="1:11" ht="15.75" thickBot="1">
      <c r="A92" s="23" t="s">
        <v>47</v>
      </c>
      <c r="B92" s="24"/>
      <c r="C92" s="24"/>
      <c r="D92" s="24"/>
      <c r="E92" s="24"/>
      <c r="F92" s="24"/>
      <c r="G92" s="24"/>
      <c r="H92" s="24"/>
      <c r="I92" s="24"/>
      <c r="J92" s="24"/>
      <c r="K92" s="25"/>
    </row>
    <row r="93" spans="1:11" ht="15.75" thickTop="1">
      <c r="A93" s="666" t="s">
        <v>49</v>
      </c>
      <c r="B93" s="667"/>
      <c r="C93" s="667"/>
      <c r="D93" s="667"/>
      <c r="E93" s="667"/>
      <c r="F93" s="667"/>
      <c r="G93" s="667"/>
      <c r="H93" s="667"/>
      <c r="I93" s="667"/>
      <c r="J93" s="667"/>
      <c r="K93" s="668"/>
    </row>
    <row r="94" spans="1:11" ht="28.5" customHeight="1">
      <c r="A94" s="520" t="s">
        <v>48</v>
      </c>
      <c r="B94" s="521"/>
      <c r="C94" s="521"/>
      <c r="D94" s="521"/>
      <c r="E94" s="521"/>
      <c r="F94" s="521"/>
      <c r="G94" s="521"/>
      <c r="H94" s="521"/>
      <c r="I94" s="521"/>
      <c r="J94" s="521"/>
      <c r="K94" s="522"/>
    </row>
    <row r="95" spans="1:11" ht="15" customHeight="1">
      <c r="A95" s="480"/>
      <c r="B95" s="481"/>
      <c r="C95" s="481"/>
      <c r="D95" s="481"/>
      <c r="E95" s="481"/>
      <c r="F95" s="481"/>
      <c r="G95" s="481"/>
      <c r="H95" s="482"/>
      <c r="I95" s="706" t="s">
        <v>76</v>
      </c>
      <c r="J95" s="707" t="s">
        <v>74</v>
      </c>
      <c r="K95" s="706" t="s">
        <v>52</v>
      </c>
    </row>
    <row r="96" spans="1:11" ht="15">
      <c r="A96" s="483"/>
      <c r="B96" s="484"/>
      <c r="C96" s="484"/>
      <c r="D96" s="484"/>
      <c r="E96" s="484"/>
      <c r="F96" s="484"/>
      <c r="G96" s="484"/>
      <c r="H96" s="485"/>
      <c r="I96" s="747"/>
      <c r="J96" s="707"/>
      <c r="K96" s="706"/>
    </row>
    <row r="97" spans="1:11" ht="30" customHeight="1" hidden="1">
      <c r="A97" s="748"/>
      <c r="B97" s="749"/>
      <c r="C97" s="749"/>
      <c r="D97" s="749"/>
      <c r="E97" s="749"/>
      <c r="F97" s="749"/>
      <c r="G97" s="749"/>
      <c r="H97" s="750"/>
      <c r="I97" s="71"/>
      <c r="J97" s="78"/>
      <c r="K97" s="47">
        <f>IF(I97-J97&lt;0,0,I97-J97)</f>
        <v>0</v>
      </c>
    </row>
    <row r="98" spans="1:11" ht="30" customHeight="1" hidden="1">
      <c r="A98" s="727"/>
      <c r="B98" s="746"/>
      <c r="C98" s="746"/>
      <c r="D98" s="746"/>
      <c r="E98" s="746"/>
      <c r="F98" s="746"/>
      <c r="G98" s="746"/>
      <c r="H98" s="728"/>
      <c r="I98" s="91"/>
      <c r="J98" s="82"/>
      <c r="K98" s="47">
        <f>IF(I98-J98&lt;0,0,I98-J98)</f>
        <v>0</v>
      </c>
    </row>
    <row r="99" spans="1:11" ht="15">
      <c r="A99" s="468" t="s">
        <v>20</v>
      </c>
      <c r="B99" s="469"/>
      <c r="C99" s="469"/>
      <c r="D99" s="469"/>
      <c r="E99" s="469"/>
      <c r="F99" s="469"/>
      <c r="G99" s="469"/>
      <c r="H99" s="470"/>
      <c r="I99" s="47">
        <f>SUM(I97:I98)</f>
        <v>0</v>
      </c>
      <c r="J99" s="47">
        <f>SUM(J97:J98)</f>
        <v>0</v>
      </c>
      <c r="K99" s="47">
        <f>SUM(K97:K98)</f>
        <v>0</v>
      </c>
    </row>
    <row r="100" spans="1:11" ht="22.5" customHeight="1">
      <c r="A100" s="57" t="s">
        <v>21</v>
      </c>
      <c r="B100" s="76"/>
      <c r="C100" s="120"/>
      <c r="D100" s="77"/>
      <c r="E100" s="77"/>
      <c r="F100" s="77"/>
      <c r="G100" s="77"/>
      <c r="H100" s="77"/>
      <c r="I100" s="55"/>
      <c r="J100" s="55"/>
      <c r="K100" s="56"/>
    </row>
    <row r="101" spans="1:11" ht="200.1" customHeight="1">
      <c r="A101" s="397"/>
      <c r="B101" s="398"/>
      <c r="C101" s="398"/>
      <c r="D101" s="398"/>
      <c r="E101" s="398"/>
      <c r="F101" s="398"/>
      <c r="G101" s="398"/>
      <c r="H101" s="398"/>
      <c r="I101" s="398"/>
      <c r="J101" s="398"/>
      <c r="K101" s="399"/>
    </row>
    <row r="102" spans="1:11" ht="16.5" customHeight="1" hidden="1">
      <c r="A102" s="403"/>
      <c r="B102" s="404"/>
      <c r="C102" s="404"/>
      <c r="D102" s="404"/>
      <c r="E102" s="404"/>
      <c r="F102" s="404"/>
      <c r="G102" s="404"/>
      <c r="H102" s="404"/>
      <c r="I102" s="404"/>
      <c r="J102" s="404"/>
      <c r="K102" s="405"/>
    </row>
    <row r="103" spans="1:11" ht="15.75" thickBot="1">
      <c r="A103" s="23" t="s">
        <v>46</v>
      </c>
      <c r="B103" s="24"/>
      <c r="C103" s="24"/>
      <c r="D103" s="24"/>
      <c r="E103" s="24"/>
      <c r="F103" s="24"/>
      <c r="G103" s="24"/>
      <c r="H103" s="24"/>
      <c r="I103" s="24"/>
      <c r="J103" s="24"/>
      <c r="K103" s="25"/>
    </row>
    <row r="104" spans="1:11" ht="15.75" thickTop="1">
      <c r="A104" s="666" t="s">
        <v>19</v>
      </c>
      <c r="B104" s="667"/>
      <c r="C104" s="668"/>
      <c r="D104" s="575" t="s">
        <v>3</v>
      </c>
      <c r="E104" s="576"/>
      <c r="F104" s="576"/>
      <c r="G104" s="576"/>
      <c r="H104" s="576"/>
      <c r="I104" s="576"/>
      <c r="J104" s="576"/>
      <c r="K104" s="577"/>
    </row>
    <row r="105" spans="1:11" ht="28.5" customHeight="1">
      <c r="A105" s="520" t="s">
        <v>88</v>
      </c>
      <c r="B105" s="521"/>
      <c r="C105" s="522"/>
      <c r="D105" s="520" t="s">
        <v>83</v>
      </c>
      <c r="E105" s="521"/>
      <c r="F105" s="521"/>
      <c r="G105" s="521"/>
      <c r="H105" s="521"/>
      <c r="I105" s="521"/>
      <c r="J105" s="521"/>
      <c r="K105" s="522"/>
    </row>
    <row r="106" spans="1:11" ht="15" customHeight="1">
      <c r="A106" s="480"/>
      <c r="B106" s="481"/>
      <c r="C106" s="482"/>
      <c r="D106" s="705" t="s">
        <v>96</v>
      </c>
      <c r="E106" s="705"/>
      <c r="F106" s="706" t="s">
        <v>105</v>
      </c>
      <c r="G106" s="706"/>
      <c r="H106" s="706"/>
      <c r="I106" s="706" t="s">
        <v>76</v>
      </c>
      <c r="J106" s="707" t="s">
        <v>74</v>
      </c>
      <c r="K106" s="706" t="s">
        <v>52</v>
      </c>
    </row>
    <row r="107" spans="1:11" ht="15">
      <c r="A107" s="483"/>
      <c r="B107" s="484"/>
      <c r="C107" s="485"/>
      <c r="D107" s="705"/>
      <c r="E107" s="705"/>
      <c r="F107" s="706"/>
      <c r="G107" s="706"/>
      <c r="H107" s="706"/>
      <c r="I107" s="706"/>
      <c r="J107" s="707"/>
      <c r="K107" s="706"/>
    </row>
    <row r="108" spans="1:11" ht="31.5" customHeight="1" hidden="1">
      <c r="A108" s="465"/>
      <c r="B108" s="466"/>
      <c r="C108" s="467"/>
      <c r="D108" s="709"/>
      <c r="E108" s="709"/>
      <c r="F108" s="751"/>
      <c r="G108" s="751"/>
      <c r="H108" s="751"/>
      <c r="I108" s="47">
        <f>CEILING(D108*F108,1)</f>
        <v>0</v>
      </c>
      <c r="J108" s="78"/>
      <c r="K108" s="47">
        <f>IF(I108-J108&lt;0,0,I108-J108)</f>
        <v>0</v>
      </c>
    </row>
    <row r="109" spans="1:11" ht="31.5" customHeight="1" hidden="1">
      <c r="A109" s="752"/>
      <c r="B109" s="753"/>
      <c r="C109" s="124"/>
      <c r="D109" s="745"/>
      <c r="E109" s="745"/>
      <c r="F109" s="754"/>
      <c r="G109" s="754"/>
      <c r="H109" s="754"/>
      <c r="I109" s="47">
        <f>CEILING(D109*F109,1)</f>
        <v>0</v>
      </c>
      <c r="J109" s="82"/>
      <c r="K109" s="47">
        <f>IF(I109-J109&lt;0,0,I109-J109)</f>
        <v>0</v>
      </c>
    </row>
    <row r="110" spans="1:11" ht="15">
      <c r="A110" s="468" t="s">
        <v>20</v>
      </c>
      <c r="B110" s="469"/>
      <c r="C110" s="469"/>
      <c r="D110" s="469"/>
      <c r="E110" s="469"/>
      <c r="F110" s="469"/>
      <c r="G110" s="469"/>
      <c r="H110" s="470"/>
      <c r="I110" s="47">
        <f>SUM(I108:I109)</f>
        <v>0</v>
      </c>
      <c r="J110" s="47">
        <f>SUM(J108:J109)</f>
        <v>0</v>
      </c>
      <c r="K110" s="47">
        <f>SUM(K108:K109)</f>
        <v>0</v>
      </c>
    </row>
    <row r="111" spans="1:11" ht="22.5" customHeight="1">
      <c r="A111" s="57" t="s">
        <v>21</v>
      </c>
      <c r="B111" s="76"/>
      <c r="C111" s="120"/>
      <c r="D111" s="77"/>
      <c r="E111" s="77"/>
      <c r="F111" s="77"/>
      <c r="G111" s="77"/>
      <c r="H111" s="77"/>
      <c r="I111" s="55"/>
      <c r="J111" s="55"/>
      <c r="K111" s="56"/>
    </row>
    <row r="112" spans="1:11" ht="200.1" customHeight="1">
      <c r="A112" s="397"/>
      <c r="B112" s="398"/>
      <c r="C112" s="398"/>
      <c r="D112" s="398"/>
      <c r="E112" s="398"/>
      <c r="F112" s="398"/>
      <c r="G112" s="398"/>
      <c r="H112" s="398"/>
      <c r="I112" s="398"/>
      <c r="J112" s="398"/>
      <c r="K112" s="399"/>
    </row>
    <row r="113" spans="1:11" ht="16.5" customHeight="1">
      <c r="A113" s="403"/>
      <c r="B113" s="404"/>
      <c r="C113" s="404"/>
      <c r="D113" s="404"/>
      <c r="E113" s="404"/>
      <c r="F113" s="404"/>
      <c r="G113" s="404"/>
      <c r="H113" s="404"/>
      <c r="I113" s="404"/>
      <c r="J113" s="404"/>
      <c r="K113" s="405"/>
    </row>
    <row r="114" spans="1:11" ht="21">
      <c r="A114" s="543" t="s">
        <v>71</v>
      </c>
      <c r="B114" s="544"/>
      <c r="C114" s="544"/>
      <c r="D114" s="544"/>
      <c r="E114" s="544"/>
      <c r="F114" s="544"/>
      <c r="G114" s="544"/>
      <c r="H114" s="544"/>
      <c r="I114" s="544"/>
      <c r="J114" s="544"/>
      <c r="K114" s="545"/>
    </row>
    <row r="115" spans="1:11" ht="15">
      <c r="A115" s="540" t="s">
        <v>32</v>
      </c>
      <c r="B115" s="541"/>
      <c r="C115" s="541"/>
      <c r="D115" s="541"/>
      <c r="E115" s="541"/>
      <c r="F115" s="541"/>
      <c r="G115" s="541"/>
      <c r="H115" s="541"/>
      <c r="I115" s="541"/>
      <c r="J115" s="542"/>
      <c r="K115" s="33">
        <f>'Budget Summary'!E7</f>
        <v>0</v>
      </c>
    </row>
    <row r="116" spans="1:11" ht="15">
      <c r="A116" s="537" t="s">
        <v>33</v>
      </c>
      <c r="B116" s="538"/>
      <c r="C116" s="538"/>
      <c r="D116" s="538"/>
      <c r="E116" s="538"/>
      <c r="F116" s="538"/>
      <c r="G116" s="538"/>
      <c r="H116" s="538"/>
      <c r="I116" s="538"/>
      <c r="J116" s="539"/>
      <c r="K116" s="35">
        <f>'Budget Summary'!E8</f>
        <v>0</v>
      </c>
    </row>
    <row r="117" spans="1:11" ht="15">
      <c r="A117" s="540" t="s">
        <v>34</v>
      </c>
      <c r="B117" s="541"/>
      <c r="C117" s="541"/>
      <c r="D117" s="541"/>
      <c r="E117" s="541"/>
      <c r="F117" s="541"/>
      <c r="G117" s="541"/>
      <c r="H117" s="541"/>
      <c r="I117" s="541"/>
      <c r="J117" s="542"/>
      <c r="K117" s="34">
        <f>'Budget Summary'!E9</f>
        <v>0</v>
      </c>
    </row>
    <row r="118" spans="1:11" ht="15">
      <c r="A118" s="537" t="s">
        <v>35</v>
      </c>
      <c r="B118" s="538"/>
      <c r="C118" s="538"/>
      <c r="D118" s="538"/>
      <c r="E118" s="538"/>
      <c r="F118" s="538"/>
      <c r="G118" s="538"/>
      <c r="H118" s="538"/>
      <c r="I118" s="538"/>
      <c r="J118" s="539"/>
      <c r="K118" s="35">
        <f>'Budget Summary'!E10</f>
        <v>0</v>
      </c>
    </row>
    <row r="119" spans="1:11" ht="15">
      <c r="A119" s="701" t="s">
        <v>37</v>
      </c>
      <c r="B119" s="702"/>
      <c r="C119" s="702"/>
      <c r="D119" s="702"/>
      <c r="E119" s="702"/>
      <c r="F119" s="702"/>
      <c r="G119" s="702"/>
      <c r="H119" s="702"/>
      <c r="I119" s="702"/>
      <c r="J119" s="703"/>
      <c r="K119" s="34">
        <f>'Budget Summary'!E11</f>
        <v>0</v>
      </c>
    </row>
    <row r="120" spans="1:11" ht="15">
      <c r="A120" s="537" t="s">
        <v>39</v>
      </c>
      <c r="B120" s="538"/>
      <c r="C120" s="538"/>
      <c r="D120" s="538"/>
      <c r="E120" s="538"/>
      <c r="F120" s="538"/>
      <c r="G120" s="538"/>
      <c r="H120" s="538"/>
      <c r="I120" s="538"/>
      <c r="J120" s="539"/>
      <c r="K120" s="35">
        <f>'Budget Summary'!E12</f>
        <v>0</v>
      </c>
    </row>
    <row r="121" spans="1:11" ht="15">
      <c r="A121" s="540" t="s">
        <v>230</v>
      </c>
      <c r="B121" s="541"/>
      <c r="C121" s="541"/>
      <c r="D121" s="541"/>
      <c r="E121" s="541"/>
      <c r="F121" s="541"/>
      <c r="G121" s="541"/>
      <c r="H121" s="541"/>
      <c r="I121" s="541"/>
      <c r="J121" s="542"/>
      <c r="K121" s="34">
        <f>'Budget Summary'!E13</f>
        <v>0</v>
      </c>
    </row>
    <row r="122" spans="1:11" ht="15">
      <c r="A122" s="537" t="s">
        <v>45</v>
      </c>
      <c r="B122" s="538"/>
      <c r="C122" s="538"/>
      <c r="D122" s="538"/>
      <c r="E122" s="538"/>
      <c r="F122" s="538"/>
      <c r="G122" s="538"/>
      <c r="H122" s="538"/>
      <c r="I122" s="538"/>
      <c r="J122" s="539"/>
      <c r="K122" s="35">
        <f>'Budget Summary'!E14</f>
        <v>0</v>
      </c>
    </row>
    <row r="123" spans="1:11" ht="15">
      <c r="A123" s="546" t="s">
        <v>50</v>
      </c>
      <c r="B123" s="547"/>
      <c r="C123" s="547"/>
      <c r="D123" s="547"/>
      <c r="E123" s="547"/>
      <c r="F123" s="547"/>
      <c r="G123" s="547"/>
      <c r="H123" s="547"/>
      <c r="I123" s="547"/>
      <c r="J123" s="548"/>
      <c r="K123" s="36">
        <f>'Budget Summary'!E16</f>
        <v>0</v>
      </c>
    </row>
    <row r="124" spans="1:11" ht="15">
      <c r="A124" s="540" t="s">
        <v>46</v>
      </c>
      <c r="B124" s="541"/>
      <c r="C124" s="541"/>
      <c r="D124" s="541"/>
      <c r="E124" s="541"/>
      <c r="F124" s="541"/>
      <c r="G124" s="541"/>
      <c r="H124" s="541"/>
      <c r="I124" s="541"/>
      <c r="J124" s="542"/>
      <c r="K124" s="34">
        <f>'Budget Summary'!E17</f>
        <v>0</v>
      </c>
    </row>
    <row r="125" spans="1:11" ht="15">
      <c r="A125" s="546" t="s">
        <v>51</v>
      </c>
      <c r="B125" s="547"/>
      <c r="C125" s="547"/>
      <c r="D125" s="547"/>
      <c r="E125" s="547"/>
      <c r="F125" s="547"/>
      <c r="G125" s="547"/>
      <c r="H125" s="547"/>
      <c r="I125" s="547"/>
      <c r="J125" s="548"/>
      <c r="K125" s="36">
        <f>'Budget Summary'!E19</f>
        <v>0</v>
      </c>
    </row>
    <row r="126" spans="1:11" ht="15">
      <c r="A126" s="540" t="s">
        <v>52</v>
      </c>
      <c r="B126" s="541"/>
      <c r="C126" s="541"/>
      <c r="D126" s="541"/>
      <c r="E126" s="541"/>
      <c r="F126" s="541"/>
      <c r="G126" s="541"/>
      <c r="H126" s="541"/>
      <c r="I126" s="541"/>
      <c r="J126" s="542"/>
      <c r="K126" s="37">
        <f>'Budget Summary'!E22</f>
        <v>0</v>
      </c>
    </row>
    <row r="127" spans="1:11" ht="15">
      <c r="A127" s="537" t="s">
        <v>74</v>
      </c>
      <c r="B127" s="538"/>
      <c r="C127" s="538"/>
      <c r="D127" s="538"/>
      <c r="E127" s="538"/>
      <c r="F127" s="538"/>
      <c r="G127" s="538"/>
      <c r="H127" s="538"/>
      <c r="I127" s="538"/>
      <c r="J127" s="539"/>
      <c r="K127" s="38">
        <f>'Budget Summary'!E23</f>
        <v>0</v>
      </c>
    </row>
    <row r="128" spans="1:11" ht="15">
      <c r="A128" s="540" t="s">
        <v>77</v>
      </c>
      <c r="B128" s="541"/>
      <c r="C128" s="541"/>
      <c r="D128" s="541"/>
      <c r="E128" s="541"/>
      <c r="F128" s="541"/>
      <c r="G128" s="541"/>
      <c r="H128" s="541"/>
      <c r="I128" s="541"/>
      <c r="J128" s="542"/>
      <c r="K128" s="37" t="str">
        <f>'Budget Summary'!E24</f>
        <v>N/A</v>
      </c>
    </row>
    <row r="129" ht="15">
      <c r="A129" s="14"/>
    </row>
    <row r="130" ht="15">
      <c r="A130" s="14"/>
    </row>
    <row r="131" ht="15">
      <c r="A131" s="14"/>
    </row>
    <row r="132" ht="15">
      <c r="A132" s="14"/>
    </row>
    <row r="133" ht="15">
      <c r="A133" s="14"/>
    </row>
    <row r="134" ht="15">
      <c r="A134" s="14"/>
    </row>
    <row r="135" ht="15">
      <c r="A135" s="14"/>
    </row>
    <row r="136" ht="15">
      <c r="A136" s="14"/>
    </row>
    <row r="137" ht="15">
      <c r="A137" s="14"/>
    </row>
    <row r="138" ht="15">
      <c r="A138" s="14"/>
    </row>
    <row r="139" ht="15">
      <c r="A139" s="14"/>
    </row>
    <row r="140" ht="15">
      <c r="A140" s="14"/>
    </row>
    <row r="141" ht="15">
      <c r="A141" s="14"/>
    </row>
    <row r="142" ht="15">
      <c r="A142" s="14"/>
    </row>
    <row r="143" ht="15">
      <c r="A143" s="14"/>
    </row>
    <row r="144" ht="15">
      <c r="A144" s="14"/>
    </row>
    <row r="145" ht="15">
      <c r="A145" s="14"/>
    </row>
    <row r="146" ht="15">
      <c r="A146" s="14"/>
    </row>
    <row r="147" ht="15">
      <c r="A147" s="14"/>
    </row>
    <row r="148" ht="15">
      <c r="A148" s="14"/>
    </row>
    <row r="149" ht="15">
      <c r="A149" s="14"/>
    </row>
    <row r="150" ht="15">
      <c r="A150" s="14"/>
    </row>
    <row r="151" ht="15">
      <c r="A151" s="14"/>
    </row>
    <row r="152" ht="15">
      <c r="A152" s="14"/>
    </row>
    <row r="153" ht="15">
      <c r="A153" s="14"/>
    </row>
    <row r="154" ht="15">
      <c r="A154" s="14"/>
    </row>
    <row r="155" ht="15">
      <c r="A155" s="14"/>
    </row>
    <row r="156" ht="15">
      <c r="A156" s="14"/>
    </row>
    <row r="157" ht="15">
      <c r="A157" s="14"/>
    </row>
    <row r="158" ht="15">
      <c r="A158" s="14"/>
    </row>
    <row r="159" ht="15">
      <c r="A159" s="14"/>
    </row>
    <row r="160" ht="15">
      <c r="A160" s="14"/>
    </row>
    <row r="161" ht="15">
      <c r="A161" s="14"/>
    </row>
    <row r="162" ht="15">
      <c r="A162" s="14"/>
    </row>
    <row r="163" ht="15">
      <c r="A163" s="14"/>
    </row>
    <row r="164" ht="15">
      <c r="A164" s="14"/>
    </row>
    <row r="165" ht="15">
      <c r="A165" s="14"/>
    </row>
    <row r="166" ht="15">
      <c r="A166" s="14"/>
    </row>
    <row r="167" ht="15">
      <c r="A167" s="14"/>
    </row>
    <row r="168" ht="15">
      <c r="A168" s="14"/>
    </row>
    <row r="169" ht="15">
      <c r="A169" s="14"/>
    </row>
    <row r="170" ht="15">
      <c r="A170" s="14"/>
    </row>
    <row r="171" ht="15">
      <c r="A171" s="14"/>
    </row>
    <row r="172" ht="15">
      <c r="A172" s="14"/>
    </row>
    <row r="173" ht="15">
      <c r="A173" s="14"/>
    </row>
    <row r="174" ht="15">
      <c r="A174" s="14"/>
    </row>
    <row r="175" ht="15">
      <c r="A175" s="14"/>
    </row>
    <row r="176" ht="15">
      <c r="A176" s="14"/>
    </row>
    <row r="177" ht="15">
      <c r="A177" s="14"/>
    </row>
    <row r="178" ht="15">
      <c r="A178" s="14"/>
    </row>
    <row r="179" ht="15">
      <c r="A179" s="14"/>
    </row>
    <row r="180" ht="15">
      <c r="A180" s="14"/>
    </row>
    <row r="181" ht="15">
      <c r="A181" s="14"/>
    </row>
    <row r="182" ht="15">
      <c r="A182" s="14"/>
    </row>
    <row r="183" ht="15">
      <c r="A183" s="14"/>
    </row>
    <row r="184" ht="15">
      <c r="A184" s="14"/>
    </row>
    <row r="185" ht="15">
      <c r="A185" s="14"/>
    </row>
    <row r="186" ht="15">
      <c r="A186" s="14"/>
    </row>
    <row r="187" ht="15">
      <c r="A187" s="14"/>
    </row>
    <row r="188" ht="15">
      <c r="A188" s="14"/>
    </row>
    <row r="189" ht="15">
      <c r="A189" s="14"/>
    </row>
    <row r="190" ht="15">
      <c r="A190" s="14"/>
    </row>
    <row r="191" ht="15">
      <c r="A191" s="14"/>
    </row>
    <row r="192" ht="15">
      <c r="A192" s="14"/>
    </row>
    <row r="193" ht="15">
      <c r="A193" s="14"/>
    </row>
    <row r="194" ht="15">
      <c r="A194" s="14"/>
    </row>
    <row r="195" ht="15">
      <c r="A195" s="14"/>
    </row>
    <row r="196" ht="15">
      <c r="A196" s="14"/>
    </row>
    <row r="197" ht="15">
      <c r="A197" s="14"/>
    </row>
    <row r="198" ht="15">
      <c r="A198" s="14"/>
    </row>
    <row r="199" ht="15">
      <c r="A199" s="14"/>
    </row>
    <row r="200" ht="15">
      <c r="A200" s="14"/>
    </row>
    <row r="201" ht="15">
      <c r="A201" s="14"/>
    </row>
    <row r="202" ht="15">
      <c r="A202" s="14"/>
    </row>
    <row r="203" ht="15">
      <c r="A203" s="14"/>
    </row>
    <row r="204" ht="15">
      <c r="A204" s="14"/>
    </row>
    <row r="205" ht="15">
      <c r="A205" s="14"/>
    </row>
    <row r="206" ht="15">
      <c r="A206" s="14"/>
    </row>
    <row r="207" ht="15">
      <c r="A207" s="14"/>
    </row>
    <row r="208" ht="15">
      <c r="A208" s="14"/>
    </row>
    <row r="209" ht="15">
      <c r="A209" s="14"/>
    </row>
    <row r="210" ht="15">
      <c r="A210" s="14"/>
    </row>
    <row r="211" ht="15">
      <c r="A211" s="14"/>
    </row>
    <row r="212" ht="15">
      <c r="A212" s="14"/>
    </row>
    <row r="213" ht="15">
      <c r="A213" s="14"/>
    </row>
    <row r="214" ht="15">
      <c r="A214" s="14"/>
    </row>
    <row r="215" ht="15">
      <c r="A215" s="14"/>
    </row>
    <row r="216" ht="15">
      <c r="A216" s="14"/>
    </row>
    <row r="217" ht="15">
      <c r="A217" s="14"/>
    </row>
    <row r="218" ht="15">
      <c r="A218" s="14"/>
    </row>
    <row r="219" ht="15">
      <c r="A219" s="14"/>
    </row>
    <row r="220" ht="15">
      <c r="A220" s="14"/>
    </row>
    <row r="221" ht="15">
      <c r="A221" s="14"/>
    </row>
    <row r="222" ht="15">
      <c r="A222" s="14"/>
    </row>
    <row r="223" ht="15">
      <c r="A223" s="14"/>
    </row>
    <row r="224" ht="15">
      <c r="A224" s="14"/>
    </row>
    <row r="225" ht="15">
      <c r="A225" s="14"/>
    </row>
    <row r="226" ht="15">
      <c r="A226" s="14"/>
    </row>
    <row r="227" ht="15">
      <c r="A227" s="14"/>
    </row>
    <row r="228" ht="15">
      <c r="A228" s="14"/>
    </row>
    <row r="229" ht="15">
      <c r="A229" s="14"/>
    </row>
    <row r="230" ht="15">
      <c r="A230" s="14"/>
    </row>
    <row r="231" ht="15">
      <c r="A231" s="14"/>
    </row>
    <row r="232" ht="15">
      <c r="A232" s="14"/>
    </row>
    <row r="233" ht="15">
      <c r="A233" s="14"/>
    </row>
    <row r="234" ht="15">
      <c r="A234" s="14"/>
    </row>
    <row r="235" ht="15">
      <c r="A235" s="14"/>
    </row>
    <row r="236" ht="15">
      <c r="A236" s="14"/>
    </row>
    <row r="237" ht="15">
      <c r="A237" s="14"/>
    </row>
    <row r="238" ht="15">
      <c r="A238" s="14"/>
    </row>
    <row r="239" ht="15">
      <c r="A239" s="14"/>
    </row>
    <row r="240" ht="15">
      <c r="A240" s="14"/>
    </row>
    <row r="241" ht="15">
      <c r="A241" s="14"/>
    </row>
    <row r="242" ht="15">
      <c r="A242" s="14"/>
    </row>
    <row r="243" ht="15">
      <c r="A243" s="14"/>
    </row>
    <row r="244" ht="15">
      <c r="A244" s="14"/>
    </row>
    <row r="245" ht="15">
      <c r="A245" s="14"/>
    </row>
    <row r="246" ht="15">
      <c r="A246" s="14"/>
    </row>
    <row r="247" ht="15">
      <c r="A247" s="14"/>
    </row>
    <row r="248" ht="15">
      <c r="A248" s="14"/>
    </row>
    <row r="249" ht="15">
      <c r="A249" s="14"/>
    </row>
    <row r="250" ht="15">
      <c r="A250" s="14"/>
    </row>
    <row r="251" ht="15">
      <c r="A251" s="14"/>
    </row>
    <row r="252" ht="15">
      <c r="A252" s="14"/>
    </row>
    <row r="253" ht="15">
      <c r="A253" s="14"/>
    </row>
    <row r="254" ht="15">
      <c r="A254" s="14"/>
    </row>
    <row r="255" ht="15">
      <c r="A255" s="14"/>
    </row>
    <row r="256" ht="15">
      <c r="A256" s="14"/>
    </row>
    <row r="257" ht="15">
      <c r="A257" s="14"/>
    </row>
    <row r="258" ht="15">
      <c r="A258" s="14"/>
    </row>
    <row r="259" ht="15">
      <c r="A259" s="14"/>
    </row>
    <row r="260" ht="15">
      <c r="A260" s="14"/>
    </row>
    <row r="261" ht="15">
      <c r="A261" s="14"/>
    </row>
    <row r="262" ht="15">
      <c r="A262" s="14"/>
    </row>
    <row r="263" ht="15">
      <c r="A263" s="14"/>
    </row>
    <row r="264" ht="15">
      <c r="A264" s="14"/>
    </row>
    <row r="265" ht="15">
      <c r="A265" s="14"/>
    </row>
    <row r="266" ht="15">
      <c r="A266" s="14"/>
    </row>
    <row r="267" ht="15">
      <c r="A267" s="14"/>
    </row>
    <row r="268" ht="15">
      <c r="A268" s="14"/>
    </row>
    <row r="269" ht="15">
      <c r="A269" s="14"/>
    </row>
    <row r="270" ht="15">
      <c r="A270" s="14"/>
    </row>
    <row r="271" ht="15">
      <c r="A271" s="14"/>
    </row>
    <row r="272" ht="15">
      <c r="A272" s="14"/>
    </row>
    <row r="273" ht="15">
      <c r="A273" s="14"/>
    </row>
    <row r="274" ht="15">
      <c r="A274" s="14"/>
    </row>
    <row r="275" ht="15">
      <c r="A275" s="14"/>
    </row>
    <row r="276" ht="15">
      <c r="A276" s="14"/>
    </row>
    <row r="277" ht="15">
      <c r="A277" s="14"/>
    </row>
    <row r="278" ht="15">
      <c r="A278" s="14"/>
    </row>
    <row r="279" ht="15">
      <c r="A279" s="14"/>
    </row>
    <row r="280" ht="15">
      <c r="A280" s="14"/>
    </row>
    <row r="281" ht="15">
      <c r="A281" s="14"/>
    </row>
    <row r="282" ht="15">
      <c r="A282" s="14"/>
    </row>
    <row r="283" ht="15">
      <c r="A283" s="14"/>
    </row>
    <row r="284" ht="15">
      <c r="A284" s="14"/>
    </row>
    <row r="285" ht="15">
      <c r="A285" s="14"/>
    </row>
    <row r="286" ht="15">
      <c r="A286" s="14"/>
    </row>
    <row r="287" ht="15">
      <c r="A287" s="14"/>
    </row>
    <row r="288" ht="15">
      <c r="A288" s="14"/>
    </row>
    <row r="289" ht="15">
      <c r="A289" s="14"/>
    </row>
    <row r="290" ht="15">
      <c r="A290" s="14"/>
    </row>
    <row r="291" ht="15">
      <c r="A291" s="14"/>
    </row>
    <row r="292" ht="15">
      <c r="A292" s="14"/>
    </row>
    <row r="293" ht="15">
      <c r="A293" s="14"/>
    </row>
    <row r="294" ht="15">
      <c r="A294" s="14"/>
    </row>
    <row r="295" ht="15">
      <c r="A295" s="14"/>
    </row>
    <row r="296" ht="15">
      <c r="A296" s="14"/>
    </row>
    <row r="297" ht="15">
      <c r="A297" s="14"/>
    </row>
    <row r="298" ht="15">
      <c r="A298" s="14"/>
    </row>
    <row r="299" ht="15">
      <c r="A299" s="14"/>
    </row>
    <row r="300" ht="15">
      <c r="A300" s="14"/>
    </row>
    <row r="301" ht="15">
      <c r="A301" s="14"/>
    </row>
    <row r="302" ht="15">
      <c r="A302" s="14"/>
    </row>
    <row r="303" ht="15">
      <c r="A303" s="14"/>
    </row>
    <row r="304" ht="15">
      <c r="A304" s="14"/>
    </row>
    <row r="305" ht="15">
      <c r="A305" s="14"/>
    </row>
    <row r="306" ht="15">
      <c r="A306" s="14"/>
    </row>
    <row r="307" ht="15">
      <c r="A307" s="14"/>
    </row>
    <row r="308" ht="15">
      <c r="A308" s="14"/>
    </row>
    <row r="309" ht="15">
      <c r="A309" s="14"/>
    </row>
    <row r="310" ht="15">
      <c r="A310" s="14"/>
    </row>
    <row r="311" ht="15">
      <c r="A311" s="14"/>
    </row>
    <row r="312" ht="15">
      <c r="A312" s="14"/>
    </row>
    <row r="313" ht="15">
      <c r="A313" s="14"/>
    </row>
    <row r="314" ht="15">
      <c r="A314" s="14"/>
    </row>
    <row r="315" ht="15">
      <c r="A315" s="14"/>
    </row>
    <row r="316" ht="15">
      <c r="A316" s="14"/>
    </row>
    <row r="317" ht="15">
      <c r="A317" s="14"/>
    </row>
    <row r="318" ht="15">
      <c r="A318" s="14"/>
    </row>
    <row r="319" ht="15">
      <c r="A319" s="14"/>
    </row>
    <row r="320" ht="15">
      <c r="A320" s="14"/>
    </row>
    <row r="321" ht="15">
      <c r="A321" s="14"/>
    </row>
    <row r="322" ht="15">
      <c r="A322" s="14"/>
    </row>
    <row r="323" ht="15">
      <c r="A323" s="14"/>
    </row>
    <row r="324" ht="15">
      <c r="A324" s="14"/>
    </row>
    <row r="325" ht="15">
      <c r="A325" s="14"/>
    </row>
    <row r="326" ht="15">
      <c r="A326" s="14"/>
    </row>
    <row r="327" ht="15">
      <c r="A327" s="14"/>
    </row>
    <row r="328" ht="15">
      <c r="A328" s="14"/>
    </row>
    <row r="329" ht="15">
      <c r="A329" s="14"/>
    </row>
    <row r="330" ht="15">
      <c r="A330" s="14"/>
    </row>
    <row r="331" ht="15">
      <c r="A331" s="14"/>
    </row>
    <row r="332" ht="15">
      <c r="A332" s="14"/>
    </row>
    <row r="333" ht="15">
      <c r="A333" s="14"/>
    </row>
    <row r="334" ht="15">
      <c r="A334" s="14"/>
    </row>
    <row r="335" ht="15">
      <c r="A335" s="14"/>
    </row>
    <row r="336" ht="15">
      <c r="A336" s="14"/>
    </row>
    <row r="337" ht="15">
      <c r="A337" s="14"/>
    </row>
    <row r="338" ht="15">
      <c r="A338" s="14"/>
    </row>
    <row r="339" ht="15">
      <c r="A339" s="14"/>
    </row>
    <row r="340" ht="15">
      <c r="A340" s="14"/>
    </row>
    <row r="341" ht="15">
      <c r="A341" s="14"/>
    </row>
    <row r="342" ht="15">
      <c r="A342" s="14"/>
    </row>
    <row r="343" ht="15">
      <c r="A343" s="14"/>
    </row>
    <row r="344" ht="15">
      <c r="A344" s="14"/>
    </row>
    <row r="345" ht="15">
      <c r="A345" s="14"/>
    </row>
    <row r="346" ht="15">
      <c r="A346" s="14"/>
    </row>
    <row r="347" ht="15">
      <c r="A347" s="14"/>
    </row>
    <row r="348" ht="15">
      <c r="A348" s="14"/>
    </row>
    <row r="349" ht="15">
      <c r="A349" s="14"/>
    </row>
    <row r="350" ht="15">
      <c r="A350" s="14"/>
    </row>
    <row r="351" ht="15">
      <c r="A351" s="14"/>
    </row>
    <row r="352" ht="15">
      <c r="A352" s="14"/>
    </row>
    <row r="353" ht="15">
      <c r="A353" s="14"/>
    </row>
    <row r="354" ht="15">
      <c r="A354" s="14"/>
    </row>
    <row r="355" ht="15">
      <c r="A355" s="14"/>
    </row>
    <row r="356" ht="15">
      <c r="A356" s="14"/>
    </row>
    <row r="357" ht="15">
      <c r="A357" s="14"/>
    </row>
    <row r="358" ht="15">
      <c r="A358" s="14"/>
    </row>
    <row r="359" ht="15">
      <c r="A359" s="14"/>
    </row>
    <row r="360" ht="15">
      <c r="A360" s="14"/>
    </row>
    <row r="361" ht="15">
      <c r="A361" s="14"/>
    </row>
    <row r="362" ht="15">
      <c r="A362" s="14"/>
    </row>
    <row r="363" ht="15">
      <c r="A363" s="14"/>
    </row>
    <row r="364" ht="15">
      <c r="A364" s="14"/>
    </row>
    <row r="365" ht="15">
      <c r="A365" s="14"/>
    </row>
    <row r="366" ht="15">
      <c r="A366" s="14"/>
    </row>
    <row r="367" ht="15">
      <c r="A367" s="14"/>
    </row>
    <row r="368" ht="15">
      <c r="A368" s="14"/>
    </row>
    <row r="369" ht="15">
      <c r="A369" s="14"/>
    </row>
    <row r="370" ht="15">
      <c r="A370" s="14"/>
    </row>
    <row r="371" ht="15">
      <c r="A371" s="14"/>
    </row>
    <row r="372" ht="15">
      <c r="A372" s="14"/>
    </row>
    <row r="373" ht="15">
      <c r="A373" s="14"/>
    </row>
    <row r="374" ht="15">
      <c r="A374" s="14"/>
    </row>
    <row r="375" ht="15">
      <c r="A375" s="14"/>
    </row>
    <row r="376" ht="15">
      <c r="A376" s="14"/>
    </row>
    <row r="377" ht="15">
      <c r="A377" s="14"/>
    </row>
    <row r="378" ht="15">
      <c r="A378" s="14"/>
    </row>
    <row r="379" ht="15">
      <c r="A379" s="14"/>
    </row>
    <row r="380" ht="15">
      <c r="A380" s="14"/>
    </row>
    <row r="381" ht="15">
      <c r="A381" s="14"/>
    </row>
    <row r="382" ht="15">
      <c r="A382" s="14"/>
    </row>
    <row r="383" ht="15">
      <c r="A383" s="14"/>
    </row>
    <row r="384" ht="15">
      <c r="A384" s="14"/>
    </row>
    <row r="385" ht="15">
      <c r="A385" s="14"/>
    </row>
    <row r="386" ht="15">
      <c r="A386" s="14"/>
    </row>
    <row r="387" ht="15">
      <c r="A387" s="14"/>
    </row>
    <row r="388" ht="15">
      <c r="A388" s="14"/>
    </row>
    <row r="389" ht="15">
      <c r="A389" s="14"/>
    </row>
    <row r="390" ht="15">
      <c r="A390" s="14"/>
    </row>
    <row r="391" ht="15">
      <c r="A391" s="14"/>
    </row>
    <row r="392" ht="15">
      <c r="A392" s="14"/>
    </row>
    <row r="393" ht="15">
      <c r="A393" s="14"/>
    </row>
    <row r="394" ht="15">
      <c r="A394" s="14"/>
    </row>
    <row r="395" ht="15">
      <c r="A395" s="14"/>
    </row>
    <row r="396" ht="15">
      <c r="A396" s="14"/>
    </row>
    <row r="397" ht="15">
      <c r="A397" s="14"/>
    </row>
    <row r="398" ht="15">
      <c r="A398" s="14"/>
    </row>
    <row r="399" ht="15">
      <c r="A399" s="14"/>
    </row>
    <row r="400" ht="15">
      <c r="A400" s="14"/>
    </row>
    <row r="401" ht="15">
      <c r="A401" s="14"/>
    </row>
    <row r="402" ht="15">
      <c r="A402" s="14"/>
    </row>
    <row r="403" ht="15">
      <c r="A403" s="14"/>
    </row>
    <row r="404" ht="15">
      <c r="A404" s="14"/>
    </row>
    <row r="405" ht="15">
      <c r="A405" s="14"/>
    </row>
    <row r="406" ht="15">
      <c r="A406" s="14"/>
    </row>
    <row r="407" ht="15">
      <c r="A407" s="14"/>
    </row>
    <row r="408" ht="15">
      <c r="A408" s="14"/>
    </row>
    <row r="409" ht="15">
      <c r="A409" s="14"/>
    </row>
    <row r="410" ht="15">
      <c r="A410" s="14"/>
    </row>
    <row r="411" ht="15">
      <c r="A411" s="14"/>
    </row>
    <row r="412" ht="15">
      <c r="A412" s="14"/>
    </row>
    <row r="413" ht="15">
      <c r="A413" s="14"/>
    </row>
    <row r="414" ht="15">
      <c r="A414" s="14"/>
    </row>
    <row r="415" ht="15">
      <c r="A415" s="14"/>
    </row>
    <row r="416" ht="15">
      <c r="A416" s="14"/>
    </row>
    <row r="417" ht="15">
      <c r="A417" s="14"/>
    </row>
    <row r="418" ht="15">
      <c r="A418" s="14"/>
    </row>
    <row r="419" ht="15">
      <c r="A419" s="14"/>
    </row>
    <row r="420" ht="15">
      <c r="A420" s="14"/>
    </row>
    <row r="421" ht="15">
      <c r="A421" s="14"/>
    </row>
    <row r="422" ht="15">
      <c r="A422" s="14"/>
    </row>
    <row r="423" ht="15">
      <c r="A423" s="14"/>
    </row>
    <row r="424" ht="15">
      <c r="A424" s="14"/>
    </row>
    <row r="425" ht="15">
      <c r="A425" s="14"/>
    </row>
    <row r="426" ht="15">
      <c r="A426" s="14"/>
    </row>
    <row r="427" ht="15">
      <c r="A427" s="14"/>
    </row>
    <row r="428" ht="15">
      <c r="A428" s="14"/>
    </row>
    <row r="429" ht="15">
      <c r="A429" s="14"/>
    </row>
    <row r="430" ht="15">
      <c r="A430" s="14"/>
    </row>
    <row r="431" ht="15">
      <c r="A431" s="14"/>
    </row>
    <row r="432" ht="15">
      <c r="A432" s="14"/>
    </row>
    <row r="433" ht="15">
      <c r="A433" s="14"/>
    </row>
    <row r="434" ht="15">
      <c r="A434" s="14"/>
    </row>
    <row r="435" ht="15">
      <c r="A435" s="14"/>
    </row>
    <row r="436" ht="15">
      <c r="A436" s="14"/>
    </row>
    <row r="437" ht="15">
      <c r="A437" s="14"/>
    </row>
    <row r="438" ht="15">
      <c r="A438" s="14"/>
    </row>
    <row r="439" ht="15">
      <c r="A439" s="14"/>
    </row>
    <row r="440" ht="15">
      <c r="A440" s="14"/>
    </row>
    <row r="441" ht="15">
      <c r="A441" s="14"/>
    </row>
    <row r="442" ht="15">
      <c r="A442" s="14"/>
    </row>
    <row r="443" ht="15">
      <c r="A443" s="14"/>
    </row>
    <row r="444" ht="15">
      <c r="A444" s="14"/>
    </row>
    <row r="445" ht="15">
      <c r="A445" s="14"/>
    </row>
    <row r="446" ht="15">
      <c r="A446" s="14"/>
    </row>
    <row r="447" ht="15">
      <c r="A447" s="14"/>
    </row>
    <row r="448" ht="15">
      <c r="A448" s="14"/>
    </row>
    <row r="449" ht="15">
      <c r="A449" s="14"/>
    </row>
    <row r="450" ht="15">
      <c r="A450" s="14"/>
    </row>
    <row r="451" ht="15">
      <c r="A451" s="14"/>
    </row>
    <row r="452" ht="15">
      <c r="A452" s="14"/>
    </row>
    <row r="453" ht="15">
      <c r="A453" s="14"/>
    </row>
    <row r="454" ht="15">
      <c r="A454" s="14"/>
    </row>
    <row r="455" ht="15">
      <c r="A455" s="14"/>
    </row>
    <row r="456" ht="15">
      <c r="A456" s="14"/>
    </row>
    <row r="457" ht="15">
      <c r="A457" s="14"/>
    </row>
    <row r="458" ht="15">
      <c r="A458" s="14"/>
    </row>
    <row r="459" ht="15">
      <c r="A459" s="14"/>
    </row>
    <row r="460" ht="15">
      <c r="A460" s="14"/>
    </row>
    <row r="461" ht="15">
      <c r="A461" s="14"/>
    </row>
    <row r="462" ht="15">
      <c r="A462" s="14"/>
    </row>
    <row r="463" ht="15">
      <c r="A463" s="14"/>
    </row>
    <row r="464" ht="15">
      <c r="A464" s="14"/>
    </row>
    <row r="465" ht="15">
      <c r="A465" s="14"/>
    </row>
    <row r="466" ht="15">
      <c r="A466" s="14"/>
    </row>
    <row r="467" ht="15">
      <c r="A467" s="14"/>
    </row>
    <row r="468" ht="15">
      <c r="A468" s="14"/>
    </row>
    <row r="469" ht="15">
      <c r="A469" s="14"/>
    </row>
    <row r="470" ht="15">
      <c r="A470" s="14"/>
    </row>
    <row r="471" ht="15">
      <c r="A471" s="14"/>
    </row>
    <row r="472" ht="15">
      <c r="A472" s="14"/>
    </row>
    <row r="473" ht="15">
      <c r="A473" s="14"/>
    </row>
    <row r="474" ht="15">
      <c r="A474" s="14"/>
    </row>
    <row r="475" ht="15">
      <c r="A475" s="14"/>
    </row>
    <row r="476" ht="15">
      <c r="A476" s="14"/>
    </row>
    <row r="477" ht="15">
      <c r="A477" s="14"/>
    </row>
    <row r="478" ht="15">
      <c r="A478" s="14"/>
    </row>
    <row r="479" ht="15">
      <c r="A479" s="14"/>
    </row>
    <row r="480" ht="15">
      <c r="A480" s="14"/>
    </row>
    <row r="481" ht="15">
      <c r="A481" s="14"/>
    </row>
    <row r="482" ht="15">
      <c r="A482" s="14"/>
    </row>
    <row r="483" ht="15">
      <c r="A483" s="14"/>
    </row>
    <row r="484" ht="15">
      <c r="A484" s="14"/>
    </row>
    <row r="485" ht="15">
      <c r="A485" s="14"/>
    </row>
    <row r="486" ht="15">
      <c r="A486" s="14"/>
    </row>
    <row r="487" ht="15">
      <c r="A487" s="14"/>
    </row>
    <row r="488" ht="15">
      <c r="A488" s="14"/>
    </row>
    <row r="489" ht="15">
      <c r="A489" s="14"/>
    </row>
    <row r="490" ht="15">
      <c r="A490" s="14"/>
    </row>
    <row r="491" ht="15">
      <c r="A491" s="14"/>
    </row>
    <row r="492" ht="15">
      <c r="A492" s="14"/>
    </row>
    <row r="493" ht="15">
      <c r="A493" s="14"/>
    </row>
    <row r="494" ht="15">
      <c r="A494" s="14"/>
    </row>
    <row r="495" ht="15">
      <c r="A495" s="14"/>
    </row>
    <row r="496" ht="15">
      <c r="A496" s="14"/>
    </row>
    <row r="497" ht="15">
      <c r="A497" s="14"/>
    </row>
    <row r="498" ht="15">
      <c r="A498" s="14"/>
    </row>
    <row r="499" ht="15">
      <c r="A499" s="14"/>
    </row>
    <row r="500" ht="15">
      <c r="A500" s="14"/>
    </row>
    <row r="501" ht="15">
      <c r="A501" s="14"/>
    </row>
    <row r="502" ht="15">
      <c r="A502" s="14"/>
    </row>
    <row r="503" ht="15">
      <c r="A503" s="14"/>
    </row>
    <row r="504" ht="15">
      <c r="A504" s="14"/>
    </row>
    <row r="505" ht="15">
      <c r="A505" s="14"/>
    </row>
    <row r="506" ht="15">
      <c r="A506" s="14"/>
    </row>
    <row r="507" ht="15">
      <c r="A507" s="14"/>
    </row>
    <row r="508" ht="15">
      <c r="A508" s="14"/>
    </row>
    <row r="509" ht="15">
      <c r="A509" s="14"/>
    </row>
    <row r="510" ht="15">
      <c r="A510" s="14"/>
    </row>
    <row r="511" ht="15">
      <c r="A511" s="14"/>
    </row>
    <row r="512" ht="15">
      <c r="A512" s="14"/>
    </row>
    <row r="513" ht="15">
      <c r="A513" s="14"/>
    </row>
    <row r="514" ht="15">
      <c r="A514" s="14"/>
    </row>
    <row r="515" ht="15">
      <c r="A515" s="14"/>
    </row>
    <row r="516" ht="15">
      <c r="A516" s="14"/>
    </row>
    <row r="517" ht="15">
      <c r="A517" s="14"/>
    </row>
    <row r="518" ht="15">
      <c r="A518" s="14"/>
    </row>
    <row r="519" ht="15">
      <c r="A519" s="14"/>
    </row>
    <row r="520" ht="15">
      <c r="A520" s="14"/>
    </row>
    <row r="521" ht="15">
      <c r="A521" s="14"/>
    </row>
    <row r="522" ht="15">
      <c r="A522" s="14"/>
    </row>
    <row r="523" ht="15">
      <c r="A523" s="14"/>
    </row>
    <row r="524" ht="15">
      <c r="A524" s="14"/>
    </row>
    <row r="525" ht="15">
      <c r="A525" s="14"/>
    </row>
    <row r="526" ht="15">
      <c r="A526" s="14"/>
    </row>
    <row r="527" ht="15">
      <c r="A527" s="14"/>
    </row>
    <row r="528" ht="15">
      <c r="A528" s="14"/>
    </row>
    <row r="529" ht="15">
      <c r="A529" s="14"/>
    </row>
    <row r="530" ht="15">
      <c r="A530" s="14"/>
    </row>
    <row r="531" ht="15">
      <c r="A531" s="14"/>
    </row>
    <row r="532" ht="15">
      <c r="A532" s="14"/>
    </row>
    <row r="533" ht="15">
      <c r="A533" s="14"/>
    </row>
    <row r="534" ht="15">
      <c r="A534" s="14"/>
    </row>
    <row r="535" ht="15">
      <c r="A535" s="14"/>
    </row>
    <row r="536" ht="15">
      <c r="A536" s="14"/>
    </row>
    <row r="537" ht="15">
      <c r="A537" s="14"/>
    </row>
    <row r="538" ht="15">
      <c r="A538" s="14"/>
    </row>
    <row r="539" ht="15">
      <c r="A539" s="14"/>
    </row>
    <row r="540" ht="15">
      <c r="A540" s="14"/>
    </row>
    <row r="541" ht="15">
      <c r="A541" s="14"/>
    </row>
    <row r="542" ht="15">
      <c r="A542" s="14"/>
    </row>
    <row r="543" ht="15">
      <c r="A543" s="14"/>
    </row>
    <row r="544" ht="15">
      <c r="A544" s="14"/>
    </row>
    <row r="545" ht="15">
      <c r="A545" s="14"/>
    </row>
    <row r="546" ht="15">
      <c r="A546" s="14"/>
    </row>
    <row r="547" ht="15">
      <c r="A547" s="14"/>
    </row>
    <row r="548" ht="15">
      <c r="A548" s="14"/>
    </row>
    <row r="549" ht="15">
      <c r="A549" s="14"/>
    </row>
    <row r="550" ht="15">
      <c r="A550" s="14"/>
    </row>
    <row r="551" ht="15">
      <c r="A551" s="14"/>
    </row>
    <row r="552" ht="15">
      <c r="A552" s="14"/>
    </row>
    <row r="553" ht="15">
      <c r="A553" s="14"/>
    </row>
    <row r="554" ht="15">
      <c r="A554" s="14"/>
    </row>
    <row r="555" ht="15">
      <c r="A555" s="14"/>
    </row>
    <row r="556" ht="15">
      <c r="A556" s="14"/>
    </row>
    <row r="557" ht="15">
      <c r="A557" s="14"/>
    </row>
    <row r="558" ht="15">
      <c r="A558" s="14"/>
    </row>
    <row r="559" ht="15">
      <c r="A559" s="14"/>
    </row>
    <row r="560" ht="15">
      <c r="A560" s="14"/>
    </row>
    <row r="561" ht="15">
      <c r="A561" s="14"/>
    </row>
    <row r="562" ht="15">
      <c r="A562" s="14"/>
    </row>
    <row r="563" ht="15">
      <c r="A563" s="14"/>
    </row>
    <row r="564" ht="15">
      <c r="A564" s="14"/>
    </row>
    <row r="565" ht="15">
      <c r="A565" s="14"/>
    </row>
    <row r="566" ht="15">
      <c r="A566" s="14"/>
    </row>
    <row r="567" ht="15">
      <c r="A567" s="14"/>
    </row>
    <row r="568" ht="15">
      <c r="A568" s="14"/>
    </row>
    <row r="569" ht="15">
      <c r="A569" s="14"/>
    </row>
    <row r="570" ht="15">
      <c r="A570" s="14"/>
    </row>
    <row r="571" ht="15">
      <c r="A571" s="14"/>
    </row>
    <row r="572" ht="15">
      <c r="A572" s="14"/>
    </row>
    <row r="573" ht="15">
      <c r="A573" s="14"/>
    </row>
    <row r="574" ht="15">
      <c r="A574" s="14"/>
    </row>
    <row r="575" ht="15">
      <c r="A575" s="14"/>
    </row>
    <row r="576" ht="15">
      <c r="A576" s="14"/>
    </row>
    <row r="577" ht="15">
      <c r="A577" s="14"/>
    </row>
    <row r="578" ht="15">
      <c r="A578" s="14"/>
    </row>
    <row r="579" ht="15">
      <c r="A579" s="14"/>
    </row>
    <row r="580" ht="15">
      <c r="A580" s="14"/>
    </row>
    <row r="581" ht="15">
      <c r="A581" s="14"/>
    </row>
    <row r="582" ht="15">
      <c r="A582" s="14"/>
    </row>
    <row r="583" ht="15">
      <c r="A583" s="14"/>
    </row>
    <row r="584" ht="15">
      <c r="A584" s="14"/>
    </row>
    <row r="585" ht="15">
      <c r="A585" s="14"/>
    </row>
    <row r="586" ht="15">
      <c r="A586" s="14"/>
    </row>
    <row r="587" ht="15">
      <c r="A587" s="14"/>
    </row>
    <row r="588" ht="15">
      <c r="A588" s="14"/>
    </row>
    <row r="589" ht="15">
      <c r="A589" s="14"/>
    </row>
    <row r="590" ht="15">
      <c r="A590" s="14"/>
    </row>
    <row r="591" ht="15">
      <c r="A591" s="14"/>
    </row>
    <row r="592" ht="15">
      <c r="A592" s="14"/>
    </row>
    <row r="593" ht="15">
      <c r="A593" s="14"/>
    </row>
    <row r="594" ht="15">
      <c r="A594" s="14"/>
    </row>
    <row r="595" ht="15">
      <c r="A595" s="14"/>
    </row>
    <row r="596" ht="15">
      <c r="A596" s="14"/>
    </row>
    <row r="597" ht="15">
      <c r="A597" s="14"/>
    </row>
    <row r="598" ht="15">
      <c r="A598" s="14"/>
    </row>
    <row r="599" ht="15">
      <c r="A599" s="14"/>
    </row>
    <row r="600" ht="15">
      <c r="A600" s="14"/>
    </row>
    <row r="601" ht="15">
      <c r="A601" s="14"/>
    </row>
    <row r="602" ht="15">
      <c r="A602" s="14"/>
    </row>
    <row r="603" ht="15">
      <c r="A603" s="14"/>
    </row>
    <row r="604" ht="15">
      <c r="A604" s="14"/>
    </row>
    <row r="605" ht="15">
      <c r="A605" s="14"/>
    </row>
    <row r="606" ht="15">
      <c r="A606" s="14"/>
    </row>
    <row r="607" ht="15">
      <c r="A607" s="14"/>
    </row>
    <row r="608" ht="15">
      <c r="A608" s="14"/>
    </row>
    <row r="609" ht="15">
      <c r="A609" s="14"/>
    </row>
    <row r="610" ht="15">
      <c r="A610" s="14"/>
    </row>
    <row r="611" ht="15">
      <c r="A611" s="14"/>
    </row>
    <row r="612" ht="15">
      <c r="A612" s="14"/>
    </row>
    <row r="613" ht="15">
      <c r="A613" s="14"/>
    </row>
    <row r="614" ht="15">
      <c r="A614" s="14"/>
    </row>
    <row r="615" ht="15">
      <c r="A615" s="14"/>
    </row>
    <row r="616" ht="15">
      <c r="A616" s="14"/>
    </row>
    <row r="617" ht="15">
      <c r="A617" s="14"/>
    </row>
    <row r="618" ht="15">
      <c r="A618" s="14"/>
    </row>
    <row r="619" ht="15">
      <c r="A619" s="14"/>
    </row>
    <row r="620" ht="15">
      <c r="A620" s="14"/>
    </row>
    <row r="621" ht="15">
      <c r="A621" s="14"/>
    </row>
    <row r="622" ht="15">
      <c r="A622" s="14"/>
    </row>
    <row r="623" ht="15">
      <c r="A623" s="14"/>
    </row>
    <row r="624" ht="15">
      <c r="A624" s="14"/>
    </row>
    <row r="625" ht="15">
      <c r="A625" s="14"/>
    </row>
    <row r="626" ht="15">
      <c r="A626" s="14"/>
    </row>
    <row r="627" ht="15">
      <c r="A627" s="14"/>
    </row>
    <row r="628" ht="15">
      <c r="A628" s="14"/>
    </row>
    <row r="629" ht="15">
      <c r="A629" s="14"/>
    </row>
    <row r="630" ht="15">
      <c r="A630" s="14"/>
    </row>
    <row r="631" ht="15">
      <c r="A631" s="14"/>
    </row>
    <row r="632" ht="15">
      <c r="A632" s="14"/>
    </row>
    <row r="633" ht="15">
      <c r="A633" s="14"/>
    </row>
    <row r="634" ht="15">
      <c r="A634" s="14"/>
    </row>
    <row r="635" ht="15">
      <c r="A635" s="14"/>
    </row>
    <row r="636" ht="15">
      <c r="A636" s="14"/>
    </row>
    <row r="637" ht="15">
      <c r="A637" s="14"/>
    </row>
    <row r="638" ht="15">
      <c r="A638" s="14"/>
    </row>
    <row r="639" ht="15">
      <c r="A639" s="14"/>
    </row>
    <row r="640" ht="15">
      <c r="A640" s="14"/>
    </row>
    <row r="641" ht="15">
      <c r="A641" s="14"/>
    </row>
    <row r="642" ht="15">
      <c r="A642" s="14"/>
    </row>
    <row r="643" ht="15">
      <c r="A643" s="14"/>
    </row>
    <row r="644" ht="15">
      <c r="A644" s="14"/>
    </row>
    <row r="645" ht="15">
      <c r="A645" s="14"/>
    </row>
    <row r="646" ht="15">
      <c r="A646" s="14"/>
    </row>
    <row r="647" ht="15">
      <c r="A647" s="14"/>
    </row>
    <row r="648" ht="15">
      <c r="A648" s="14"/>
    </row>
    <row r="649" ht="15">
      <c r="A649" s="14"/>
    </row>
    <row r="650" ht="15">
      <c r="A650" s="14"/>
    </row>
    <row r="651" ht="15">
      <c r="A651" s="14"/>
    </row>
    <row r="652" ht="15">
      <c r="A652" s="14"/>
    </row>
    <row r="653" ht="15">
      <c r="A653" s="14"/>
    </row>
    <row r="654" ht="15">
      <c r="A654" s="14"/>
    </row>
    <row r="655" ht="15">
      <c r="A655" s="14"/>
    </row>
    <row r="656" ht="15">
      <c r="A656" s="14"/>
    </row>
    <row r="657" ht="15">
      <c r="A657" s="14"/>
    </row>
    <row r="658" ht="15">
      <c r="A658" s="14"/>
    </row>
    <row r="659" ht="15">
      <c r="A659" s="14"/>
    </row>
    <row r="660" ht="15">
      <c r="A660" s="14"/>
    </row>
    <row r="661" ht="15">
      <c r="A661" s="14"/>
    </row>
    <row r="662" ht="15">
      <c r="A662" s="14"/>
    </row>
    <row r="663" ht="15">
      <c r="A663" s="14"/>
    </row>
    <row r="664" ht="15">
      <c r="A664" s="14"/>
    </row>
    <row r="665" ht="15">
      <c r="A665" s="14"/>
    </row>
    <row r="666" ht="15">
      <c r="A666" s="14"/>
    </row>
    <row r="667" ht="15">
      <c r="A667" s="14"/>
    </row>
    <row r="668" ht="15">
      <c r="A668" s="14"/>
    </row>
    <row r="669" ht="15">
      <c r="A669" s="14"/>
    </row>
    <row r="670" ht="15">
      <c r="A670" s="14"/>
    </row>
    <row r="671" ht="15">
      <c r="A671" s="14"/>
    </row>
    <row r="672" ht="15">
      <c r="A672" s="14"/>
    </row>
    <row r="673" ht="15">
      <c r="A673" s="14"/>
    </row>
    <row r="674" ht="15">
      <c r="A674" s="14"/>
    </row>
    <row r="675" ht="15">
      <c r="A675" s="14"/>
    </row>
    <row r="676" ht="15">
      <c r="A676" s="14"/>
    </row>
    <row r="677" ht="15">
      <c r="A677" s="14"/>
    </row>
    <row r="678" ht="15">
      <c r="A678" s="14"/>
    </row>
    <row r="679" ht="15">
      <c r="A679" s="14"/>
    </row>
    <row r="680" ht="15">
      <c r="A680" s="14"/>
    </row>
    <row r="681" ht="15">
      <c r="A681" s="14"/>
    </row>
    <row r="682" ht="15">
      <c r="A682" s="14"/>
    </row>
    <row r="683" ht="15">
      <c r="A683" s="14"/>
    </row>
    <row r="684" ht="15">
      <c r="A684" s="14"/>
    </row>
    <row r="685" ht="15">
      <c r="A685" s="14"/>
    </row>
    <row r="686" ht="15">
      <c r="A686" s="14"/>
    </row>
    <row r="687" ht="15">
      <c r="A687" s="14"/>
    </row>
    <row r="688" ht="15">
      <c r="A688" s="14"/>
    </row>
    <row r="689" ht="15">
      <c r="A689" s="14"/>
    </row>
    <row r="690" ht="15">
      <c r="A690" s="14"/>
    </row>
    <row r="691" ht="15">
      <c r="A691" s="14"/>
    </row>
    <row r="692" ht="15">
      <c r="A692" s="14"/>
    </row>
    <row r="693" ht="15">
      <c r="A693" s="14"/>
    </row>
    <row r="694" ht="15">
      <c r="A694" s="14"/>
    </row>
    <row r="695" ht="15">
      <c r="A695" s="14"/>
    </row>
    <row r="696" ht="15">
      <c r="A696" s="14"/>
    </row>
    <row r="697" ht="15">
      <c r="A697" s="14"/>
    </row>
    <row r="698" ht="15">
      <c r="A698" s="14"/>
    </row>
    <row r="699" ht="15">
      <c r="A699" s="14"/>
    </row>
    <row r="700" ht="15">
      <c r="A700" s="14"/>
    </row>
    <row r="701" ht="15">
      <c r="A701" s="14"/>
    </row>
    <row r="702" ht="15">
      <c r="A702" s="14"/>
    </row>
    <row r="703" ht="15">
      <c r="A703" s="14"/>
    </row>
    <row r="704" ht="15">
      <c r="A704" s="14"/>
    </row>
    <row r="705" ht="15">
      <c r="A705" s="14"/>
    </row>
    <row r="706" ht="15">
      <c r="A706" s="14"/>
    </row>
    <row r="707" ht="15">
      <c r="A707" s="14"/>
    </row>
    <row r="708" ht="15">
      <c r="A708" s="14"/>
    </row>
    <row r="709" ht="15">
      <c r="A709" s="14"/>
    </row>
    <row r="710" ht="15">
      <c r="A710" s="14"/>
    </row>
    <row r="711" ht="15">
      <c r="A711" s="14"/>
    </row>
    <row r="712" ht="15">
      <c r="A712" s="14"/>
    </row>
    <row r="713" ht="15">
      <c r="A713" s="14"/>
    </row>
    <row r="714" ht="15">
      <c r="A714" s="14"/>
    </row>
    <row r="715" ht="15">
      <c r="A715" s="14"/>
    </row>
    <row r="716" ht="15">
      <c r="A716" s="14"/>
    </row>
    <row r="717" ht="15">
      <c r="A717" s="14"/>
    </row>
    <row r="718" ht="15">
      <c r="A718" s="14"/>
    </row>
    <row r="719" ht="15">
      <c r="A719" s="14"/>
    </row>
    <row r="720" ht="15">
      <c r="A720" s="14"/>
    </row>
    <row r="721" ht="15">
      <c r="A721" s="14"/>
    </row>
    <row r="722" ht="15">
      <c r="A722" s="14"/>
    </row>
    <row r="723" ht="15">
      <c r="A723" s="14"/>
    </row>
    <row r="724" ht="15">
      <c r="A724" s="14"/>
    </row>
    <row r="725" ht="15">
      <c r="A725" s="14"/>
    </row>
    <row r="726" ht="15">
      <c r="A726" s="14"/>
    </row>
    <row r="727" ht="15">
      <c r="A727" s="14"/>
    </row>
    <row r="728" ht="15">
      <c r="A728" s="14"/>
    </row>
    <row r="729" ht="15">
      <c r="A729" s="14"/>
    </row>
    <row r="730" ht="15">
      <c r="A730" s="14"/>
    </row>
    <row r="731" ht="15">
      <c r="A731" s="14"/>
    </row>
    <row r="732" ht="15">
      <c r="A732" s="14"/>
    </row>
    <row r="733" ht="15">
      <c r="A733" s="14"/>
    </row>
    <row r="734" ht="15">
      <c r="A734" s="14"/>
    </row>
    <row r="735" ht="15">
      <c r="A735" s="14"/>
    </row>
    <row r="736" ht="15">
      <c r="A736" s="14"/>
    </row>
    <row r="737" ht="15">
      <c r="A737" s="14"/>
    </row>
    <row r="738" ht="15">
      <c r="A738" s="14"/>
    </row>
    <row r="739" ht="15">
      <c r="A739" s="14"/>
    </row>
    <row r="740" ht="15">
      <c r="A740" s="14"/>
    </row>
    <row r="741" ht="15">
      <c r="A741" s="14"/>
    </row>
    <row r="742" ht="15">
      <c r="A742" s="14"/>
    </row>
    <row r="743" ht="15">
      <c r="A743" s="14"/>
    </row>
    <row r="744" ht="15">
      <c r="A744" s="14"/>
    </row>
    <row r="745" ht="15">
      <c r="A745" s="14"/>
    </row>
    <row r="746" ht="15">
      <c r="A746" s="14"/>
    </row>
    <row r="747" ht="15">
      <c r="A747" s="14"/>
    </row>
    <row r="748" ht="15">
      <c r="A748" s="14"/>
    </row>
    <row r="749" ht="15">
      <c r="A749" s="14"/>
    </row>
    <row r="750" ht="15">
      <c r="A750" s="14"/>
    </row>
    <row r="751" ht="15">
      <c r="A751" s="14"/>
    </row>
    <row r="752" ht="15">
      <c r="A752" s="14"/>
    </row>
    <row r="753" ht="15">
      <c r="A753" s="14"/>
    </row>
    <row r="754" ht="15">
      <c r="A754" s="14"/>
    </row>
    <row r="755" ht="15">
      <c r="A755" s="14"/>
    </row>
    <row r="756" ht="15">
      <c r="A756" s="14"/>
    </row>
    <row r="757" ht="15">
      <c r="A757" s="14"/>
    </row>
    <row r="758" ht="15">
      <c r="A758" s="14"/>
    </row>
    <row r="759" ht="15">
      <c r="A759" s="14"/>
    </row>
    <row r="760" ht="15">
      <c r="A760" s="14"/>
    </row>
    <row r="761" ht="15">
      <c r="A761" s="14"/>
    </row>
    <row r="762" ht="15">
      <c r="A762" s="14"/>
    </row>
    <row r="763" ht="15">
      <c r="A763" s="14"/>
    </row>
    <row r="764" ht="15">
      <c r="A764" s="14"/>
    </row>
    <row r="765" ht="15">
      <c r="A765" s="14"/>
    </row>
    <row r="766" ht="15">
      <c r="A766" s="14"/>
    </row>
    <row r="767" ht="15">
      <c r="A767" s="14"/>
    </row>
    <row r="768" ht="15">
      <c r="A768" s="14"/>
    </row>
    <row r="769" ht="15">
      <c r="A769" s="14"/>
    </row>
    <row r="770" ht="15">
      <c r="A770" s="14"/>
    </row>
    <row r="771" ht="15">
      <c r="A771" s="14"/>
    </row>
    <row r="772" ht="15">
      <c r="A772" s="14"/>
    </row>
    <row r="773" ht="15">
      <c r="A773" s="14"/>
    </row>
    <row r="774" ht="15">
      <c r="A774" s="14"/>
    </row>
    <row r="775" ht="15">
      <c r="A775" s="14"/>
    </row>
    <row r="776" ht="15">
      <c r="A776" s="14"/>
    </row>
    <row r="777" ht="15">
      <c r="A777" s="14"/>
    </row>
    <row r="778" ht="15">
      <c r="A778" s="14"/>
    </row>
    <row r="779" ht="15">
      <c r="A779" s="14"/>
    </row>
    <row r="780" ht="15">
      <c r="A780" s="14"/>
    </row>
    <row r="781" ht="15">
      <c r="A781" s="14"/>
    </row>
    <row r="782" ht="15">
      <c r="A782" s="14"/>
    </row>
    <row r="783" ht="15">
      <c r="A783" s="14"/>
    </row>
    <row r="784" ht="15">
      <c r="A784" s="14"/>
    </row>
    <row r="785" ht="15">
      <c r="A785" s="14"/>
    </row>
    <row r="786" ht="15">
      <c r="A786" s="14"/>
    </row>
    <row r="787" ht="15">
      <c r="A787" s="14"/>
    </row>
    <row r="788" ht="15">
      <c r="A788" s="14"/>
    </row>
    <row r="789" ht="15">
      <c r="A789" s="14"/>
    </row>
    <row r="790" ht="15">
      <c r="A790" s="14"/>
    </row>
    <row r="791" ht="15">
      <c r="A791" s="14"/>
    </row>
    <row r="792" ht="15">
      <c r="A792" s="14"/>
    </row>
    <row r="793" ht="15">
      <c r="A793" s="14"/>
    </row>
    <row r="794" ht="15">
      <c r="A794" s="14"/>
    </row>
    <row r="795" ht="15">
      <c r="A795" s="14"/>
    </row>
    <row r="796" ht="15">
      <c r="A796" s="14"/>
    </row>
    <row r="797" ht="15">
      <c r="A797" s="14"/>
    </row>
    <row r="798" ht="15">
      <c r="A798" s="14"/>
    </row>
    <row r="799" ht="15">
      <c r="A799" s="14"/>
    </row>
    <row r="800" ht="15">
      <c r="A800" s="14"/>
    </row>
    <row r="801" ht="15">
      <c r="A801" s="14"/>
    </row>
    <row r="802" ht="15">
      <c r="A802" s="14"/>
    </row>
    <row r="803" ht="15">
      <c r="A803" s="14"/>
    </row>
    <row r="804" ht="15">
      <c r="A804" s="14"/>
    </row>
    <row r="805" ht="15">
      <c r="A805" s="14"/>
    </row>
    <row r="806" ht="15">
      <c r="A806" s="14"/>
    </row>
    <row r="807" ht="15">
      <c r="A807" s="14"/>
    </row>
    <row r="808" ht="15">
      <c r="A808" s="14"/>
    </row>
    <row r="809" ht="15">
      <c r="A809" s="14"/>
    </row>
    <row r="810" ht="15">
      <c r="A810" s="14"/>
    </row>
    <row r="811" ht="15">
      <c r="A811" s="14"/>
    </row>
    <row r="812" ht="15">
      <c r="A812" s="14"/>
    </row>
    <row r="813" ht="15">
      <c r="A813" s="14"/>
    </row>
    <row r="814" ht="15">
      <c r="A814" s="14"/>
    </row>
    <row r="815" ht="15">
      <c r="A815" s="14"/>
    </row>
    <row r="816" ht="15">
      <c r="A816" s="14"/>
    </row>
    <row r="817" ht="15">
      <c r="A817" s="14"/>
    </row>
    <row r="818" ht="15">
      <c r="A818" s="14"/>
    </row>
    <row r="819" ht="15">
      <c r="A819" s="14"/>
    </row>
    <row r="820" ht="15">
      <c r="A820" s="14"/>
    </row>
    <row r="821" ht="15">
      <c r="A821" s="14"/>
    </row>
    <row r="822" ht="15">
      <c r="A822" s="14"/>
    </row>
    <row r="823" ht="15">
      <c r="A823" s="14"/>
    </row>
    <row r="824" ht="15">
      <c r="A824" s="14"/>
    </row>
    <row r="825" ht="15">
      <c r="A825" s="14"/>
    </row>
    <row r="826" ht="15">
      <c r="A826" s="14"/>
    </row>
    <row r="827" ht="15">
      <c r="A827" s="14"/>
    </row>
    <row r="828" ht="15">
      <c r="A828" s="14"/>
    </row>
    <row r="829" ht="15">
      <c r="A829" s="14"/>
    </row>
    <row r="830" ht="15">
      <c r="A830" s="14"/>
    </row>
    <row r="831" ht="15">
      <c r="A831" s="14"/>
    </row>
    <row r="832" ht="15">
      <c r="A832" s="14"/>
    </row>
    <row r="833" ht="15">
      <c r="A833" s="14"/>
    </row>
    <row r="834" ht="15">
      <c r="A834" s="14"/>
    </row>
    <row r="835" ht="15">
      <c r="A835" s="14"/>
    </row>
    <row r="836" ht="15">
      <c r="A836" s="14"/>
    </row>
    <row r="837" ht="15">
      <c r="A837" s="14"/>
    </row>
    <row r="838" ht="15">
      <c r="A838" s="14"/>
    </row>
    <row r="839" ht="15">
      <c r="A839" s="14"/>
    </row>
    <row r="840" ht="15">
      <c r="A840" s="14"/>
    </row>
    <row r="841" ht="15">
      <c r="A841" s="14"/>
    </row>
    <row r="842" ht="15">
      <c r="A842" s="14"/>
    </row>
    <row r="843" ht="15">
      <c r="A843" s="14"/>
    </row>
    <row r="844" ht="15">
      <c r="A844" s="14"/>
    </row>
    <row r="845" ht="15">
      <c r="A845" s="14"/>
    </row>
    <row r="846" ht="15">
      <c r="A846" s="14"/>
    </row>
    <row r="847" ht="15">
      <c r="A847" s="14"/>
    </row>
    <row r="848" ht="15">
      <c r="A848" s="14"/>
    </row>
    <row r="849" ht="15">
      <c r="A849" s="14"/>
    </row>
    <row r="850" ht="15">
      <c r="A850" s="14"/>
    </row>
    <row r="851" ht="15">
      <c r="A851" s="14"/>
    </row>
    <row r="852" ht="15">
      <c r="A852" s="14"/>
    </row>
    <row r="853" ht="15">
      <c r="A853" s="14"/>
    </row>
    <row r="854" ht="15">
      <c r="A854" s="14"/>
    </row>
    <row r="855" ht="15">
      <c r="A855" s="14"/>
    </row>
    <row r="856" ht="15">
      <c r="A856" s="14"/>
    </row>
    <row r="857" ht="15">
      <c r="A857" s="14"/>
    </row>
    <row r="858" ht="15">
      <c r="A858" s="14"/>
    </row>
    <row r="859" ht="15">
      <c r="A859" s="14"/>
    </row>
    <row r="860" ht="15">
      <c r="A860" s="14"/>
    </row>
    <row r="861" ht="15">
      <c r="A861" s="14"/>
    </row>
    <row r="862" ht="15">
      <c r="A862" s="14"/>
    </row>
    <row r="863" ht="15">
      <c r="A863" s="14"/>
    </row>
    <row r="864" ht="15">
      <c r="A864" s="14"/>
    </row>
    <row r="865" ht="15">
      <c r="A865" s="14"/>
    </row>
    <row r="866" ht="15">
      <c r="A866" s="14"/>
    </row>
    <row r="867" ht="15">
      <c r="A867" s="14"/>
    </row>
    <row r="868" ht="15">
      <c r="A868" s="14"/>
    </row>
    <row r="869" ht="15">
      <c r="A869" s="14"/>
    </row>
    <row r="870" ht="15">
      <c r="A870" s="14"/>
    </row>
    <row r="871" ht="15">
      <c r="A871" s="14"/>
    </row>
    <row r="872" ht="15">
      <c r="A872" s="14"/>
    </row>
    <row r="873" ht="15">
      <c r="A873" s="14"/>
    </row>
    <row r="874" ht="15">
      <c r="A874" s="14"/>
    </row>
    <row r="875" ht="15">
      <c r="A875" s="14"/>
    </row>
    <row r="876" ht="15">
      <c r="A876" s="14"/>
    </row>
    <row r="877" ht="15">
      <c r="A877" s="14"/>
    </row>
    <row r="878" ht="15">
      <c r="A878" s="14"/>
    </row>
    <row r="879" ht="15">
      <c r="A879" s="14"/>
    </row>
    <row r="880" ht="15">
      <c r="A880" s="14"/>
    </row>
    <row r="881" ht="15">
      <c r="A881" s="14"/>
    </row>
    <row r="882" ht="15">
      <c r="A882" s="14"/>
    </row>
    <row r="883" ht="15">
      <c r="A883" s="14"/>
    </row>
    <row r="884" ht="15">
      <c r="A884" s="14"/>
    </row>
    <row r="885" ht="15">
      <c r="A885" s="14"/>
    </row>
    <row r="886" ht="15">
      <c r="A886" s="14"/>
    </row>
    <row r="887" ht="15">
      <c r="A887" s="14"/>
    </row>
    <row r="888" ht="15">
      <c r="A888" s="14"/>
    </row>
    <row r="889" ht="15">
      <c r="A889" s="14"/>
    </row>
    <row r="890" ht="15">
      <c r="A890" s="14"/>
    </row>
    <row r="891" ht="15">
      <c r="A891" s="14"/>
    </row>
    <row r="892" ht="15">
      <c r="A892" s="14"/>
    </row>
    <row r="893" ht="15">
      <c r="A893" s="14"/>
    </row>
    <row r="894" ht="15">
      <c r="A894" s="14"/>
    </row>
    <row r="895" ht="15">
      <c r="A895" s="14"/>
    </row>
    <row r="896" ht="15">
      <c r="A896" s="14"/>
    </row>
    <row r="897" ht="15">
      <c r="A897" s="14"/>
    </row>
    <row r="898" ht="15">
      <c r="A898" s="14"/>
    </row>
    <row r="899" ht="15">
      <c r="A899" s="14"/>
    </row>
    <row r="900" ht="15">
      <c r="A900" s="14"/>
    </row>
    <row r="901" ht="15">
      <c r="A901" s="14"/>
    </row>
    <row r="902" ht="15">
      <c r="A902" s="14"/>
    </row>
    <row r="903" ht="15">
      <c r="A903" s="14"/>
    </row>
    <row r="904" ht="15">
      <c r="A904" s="14"/>
    </row>
    <row r="905" ht="15">
      <c r="A905" s="14"/>
    </row>
    <row r="906" ht="15">
      <c r="A906" s="14"/>
    </row>
    <row r="907" ht="15">
      <c r="A907" s="14"/>
    </row>
    <row r="908" ht="15">
      <c r="A908" s="14"/>
    </row>
    <row r="909" ht="15">
      <c r="A909" s="14"/>
    </row>
    <row r="910" ht="15">
      <c r="A910" s="14"/>
    </row>
    <row r="911" ht="15">
      <c r="A911" s="14"/>
    </row>
    <row r="912" ht="15">
      <c r="A912" s="14"/>
    </row>
    <row r="913" ht="15">
      <c r="A913" s="14"/>
    </row>
    <row r="914" ht="15">
      <c r="A914" s="14"/>
    </row>
    <row r="915" ht="15">
      <c r="A915" s="14"/>
    </row>
    <row r="916" ht="15">
      <c r="A916" s="14"/>
    </row>
    <row r="917" ht="15">
      <c r="A917" s="14"/>
    </row>
    <row r="918" ht="15">
      <c r="A918" s="14"/>
    </row>
    <row r="919" ht="15">
      <c r="A919" s="14"/>
    </row>
    <row r="920" ht="15">
      <c r="A920" s="14"/>
    </row>
    <row r="921" ht="15">
      <c r="A921" s="14"/>
    </row>
    <row r="922" ht="15">
      <c r="A922" s="14"/>
    </row>
    <row r="923" ht="15">
      <c r="A923" s="14"/>
    </row>
    <row r="924" ht="15">
      <c r="A924" s="14"/>
    </row>
    <row r="925" ht="15">
      <c r="A925" s="14"/>
    </row>
    <row r="926" ht="15">
      <c r="A926" s="14"/>
    </row>
    <row r="927" ht="15">
      <c r="A927" s="14"/>
    </row>
    <row r="928" ht="15">
      <c r="A928" s="14"/>
    </row>
    <row r="929" ht="15">
      <c r="A929" s="14"/>
    </row>
    <row r="930" ht="15">
      <c r="A930" s="14"/>
    </row>
    <row r="931" ht="15">
      <c r="A931" s="14"/>
    </row>
    <row r="932" ht="15">
      <c r="A932" s="14"/>
    </row>
    <row r="933" ht="15">
      <c r="A933" s="14"/>
    </row>
    <row r="934" ht="15">
      <c r="A934" s="14"/>
    </row>
    <row r="935" ht="15">
      <c r="A935" s="14"/>
    </row>
    <row r="936" ht="15">
      <c r="A936" s="14"/>
    </row>
    <row r="937" ht="15">
      <c r="A937" s="14"/>
    </row>
    <row r="938" ht="15">
      <c r="A938" s="14"/>
    </row>
    <row r="939" ht="15">
      <c r="A939" s="14"/>
    </row>
    <row r="940" ht="15">
      <c r="A940" s="14"/>
    </row>
    <row r="941" ht="15">
      <c r="A941" s="14"/>
    </row>
    <row r="942" ht="15">
      <c r="A942" s="14"/>
    </row>
    <row r="943" ht="15">
      <c r="A943" s="14"/>
    </row>
    <row r="944" ht="15">
      <c r="A944" s="14"/>
    </row>
    <row r="945" ht="15">
      <c r="A945" s="14"/>
    </row>
    <row r="946" ht="15">
      <c r="A946" s="14"/>
    </row>
    <row r="947" ht="15">
      <c r="A947" s="14"/>
    </row>
    <row r="948" ht="15">
      <c r="A948" s="14"/>
    </row>
    <row r="949" ht="15">
      <c r="A949" s="14"/>
    </row>
    <row r="950" ht="15">
      <c r="A950" s="14"/>
    </row>
    <row r="951" ht="15">
      <c r="A951" s="14"/>
    </row>
    <row r="952" ht="15">
      <c r="A952" s="14"/>
    </row>
    <row r="953" ht="15">
      <c r="A953" s="14"/>
    </row>
    <row r="954" ht="15">
      <c r="A954" s="14"/>
    </row>
    <row r="955" ht="15">
      <c r="A955" s="14"/>
    </row>
    <row r="956" ht="15">
      <c r="A956" s="14"/>
    </row>
    <row r="957" ht="15">
      <c r="A957" s="14"/>
    </row>
    <row r="958" ht="15">
      <c r="A958" s="14"/>
    </row>
    <row r="959" ht="15">
      <c r="A959" s="14"/>
    </row>
    <row r="960" ht="15">
      <c r="A960" s="14"/>
    </row>
    <row r="961" ht="15">
      <c r="A961" s="14"/>
    </row>
    <row r="962" ht="15">
      <c r="A962" s="14"/>
    </row>
    <row r="963" ht="15">
      <c r="A963" s="14"/>
    </row>
    <row r="964" ht="15">
      <c r="A964" s="14"/>
    </row>
    <row r="965" ht="15">
      <c r="A965" s="14"/>
    </row>
    <row r="966" ht="15">
      <c r="A966" s="14"/>
    </row>
    <row r="967" ht="15">
      <c r="A967" s="14"/>
    </row>
    <row r="968" ht="15">
      <c r="A968" s="14"/>
    </row>
    <row r="969" ht="15">
      <c r="A969" s="14"/>
    </row>
    <row r="970" ht="15">
      <c r="A970" s="14"/>
    </row>
    <row r="971" ht="15">
      <c r="A971" s="14"/>
    </row>
    <row r="972" ht="15">
      <c r="A972" s="14"/>
    </row>
    <row r="973" ht="15">
      <c r="A973" s="14"/>
    </row>
    <row r="974" ht="15">
      <c r="A974" s="14"/>
    </row>
    <row r="975" ht="15">
      <c r="A975" s="14"/>
    </row>
    <row r="976" ht="15">
      <c r="A976" s="14"/>
    </row>
    <row r="977" ht="15">
      <c r="A977" s="14"/>
    </row>
    <row r="978" ht="15">
      <c r="A978" s="14"/>
    </row>
    <row r="979" ht="15">
      <c r="A979" s="14"/>
    </row>
    <row r="980" ht="15">
      <c r="A980" s="14"/>
    </row>
    <row r="981" ht="15">
      <c r="A981" s="14"/>
    </row>
    <row r="982" ht="15">
      <c r="A982" s="14"/>
    </row>
    <row r="983" ht="15">
      <c r="A983" s="14"/>
    </row>
    <row r="984" ht="15">
      <c r="A984" s="14"/>
    </row>
    <row r="985" ht="15">
      <c r="A985" s="14"/>
    </row>
    <row r="986" ht="15">
      <c r="A986" s="14"/>
    </row>
    <row r="987" ht="15">
      <c r="A987" s="14"/>
    </row>
    <row r="988" ht="15">
      <c r="A988" s="14"/>
    </row>
    <row r="989" ht="15">
      <c r="A989" s="14"/>
    </row>
    <row r="990" ht="15">
      <c r="A990" s="14"/>
    </row>
    <row r="991" ht="15">
      <c r="A991" s="14"/>
    </row>
    <row r="992" ht="15">
      <c r="A992" s="14"/>
    </row>
    <row r="993" ht="15">
      <c r="A993" s="14"/>
    </row>
    <row r="994" ht="15">
      <c r="A994" s="14"/>
    </row>
    <row r="995" ht="15">
      <c r="A995" s="14"/>
    </row>
    <row r="996" ht="15">
      <c r="A996" s="14"/>
    </row>
    <row r="997" ht="15">
      <c r="A997" s="14"/>
    </row>
    <row r="998" ht="15">
      <c r="A998" s="14"/>
    </row>
    <row r="999" ht="15">
      <c r="A999" s="14"/>
    </row>
    <row r="1000" ht="15">
      <c r="A1000" s="14"/>
    </row>
    <row r="1001" ht="15">
      <c r="A1001" s="14"/>
    </row>
    <row r="1002" ht="15">
      <c r="A1002" s="14"/>
    </row>
    <row r="1003" ht="15">
      <c r="A1003" s="14"/>
    </row>
    <row r="1004" ht="15">
      <c r="A1004" s="14"/>
    </row>
    <row r="1005" ht="15">
      <c r="A1005" s="14"/>
    </row>
    <row r="1006" ht="15">
      <c r="A1006" s="14"/>
    </row>
    <row r="1007" ht="15">
      <c r="A1007" s="14"/>
    </row>
    <row r="1008" ht="15">
      <c r="A1008" s="14"/>
    </row>
    <row r="1009" ht="15">
      <c r="A1009" s="14"/>
    </row>
    <row r="1010" ht="15">
      <c r="A1010" s="14"/>
    </row>
    <row r="1011" ht="15">
      <c r="A1011" s="14"/>
    </row>
    <row r="1012" ht="15">
      <c r="A1012" s="14"/>
    </row>
    <row r="1013" ht="15">
      <c r="A1013" s="14"/>
    </row>
    <row r="1014" ht="15">
      <c r="A1014" s="14"/>
    </row>
    <row r="1015" ht="15">
      <c r="A1015" s="14"/>
    </row>
    <row r="1016" ht="15">
      <c r="A1016" s="14"/>
    </row>
    <row r="1017" ht="15">
      <c r="A1017" s="14"/>
    </row>
    <row r="1018" ht="15">
      <c r="A1018" s="14"/>
    </row>
    <row r="1019" ht="15">
      <c r="A1019" s="14"/>
    </row>
    <row r="1020" ht="15">
      <c r="A1020" s="14"/>
    </row>
    <row r="1021" ht="15">
      <c r="A1021" s="14"/>
    </row>
    <row r="1022" ht="15">
      <c r="A1022" s="14"/>
    </row>
    <row r="1023" ht="15">
      <c r="A1023" s="14"/>
    </row>
    <row r="1024" ht="15">
      <c r="A1024" s="14"/>
    </row>
    <row r="1025" ht="15">
      <c r="A1025" s="14"/>
    </row>
    <row r="1026" ht="15">
      <c r="A1026" s="14"/>
    </row>
    <row r="1027" ht="15">
      <c r="A1027" s="14"/>
    </row>
    <row r="1028" ht="15">
      <c r="A1028" s="14"/>
    </row>
    <row r="1029" ht="15">
      <c r="A1029" s="14"/>
    </row>
    <row r="1030" ht="15">
      <c r="A1030" s="14"/>
    </row>
    <row r="1031" ht="15">
      <c r="A1031" s="14"/>
    </row>
    <row r="1032" ht="15">
      <c r="A1032" s="14"/>
    </row>
    <row r="1033" ht="15">
      <c r="A1033" s="14"/>
    </row>
    <row r="1034" ht="15">
      <c r="A1034" s="14"/>
    </row>
    <row r="1035" ht="15">
      <c r="A1035" s="14"/>
    </row>
    <row r="1036" ht="15">
      <c r="A1036" s="14"/>
    </row>
    <row r="1037" ht="15">
      <c r="A1037" s="14"/>
    </row>
    <row r="1038" ht="15">
      <c r="A1038" s="14"/>
    </row>
    <row r="1039" ht="15">
      <c r="A1039" s="14"/>
    </row>
    <row r="1040" ht="15">
      <c r="A1040" s="14"/>
    </row>
    <row r="1041" ht="15">
      <c r="A1041" s="14"/>
    </row>
    <row r="1042" ht="15">
      <c r="A1042" s="14"/>
    </row>
    <row r="1043" ht="15">
      <c r="A1043" s="14"/>
    </row>
    <row r="1044" ht="15">
      <c r="A1044" s="14"/>
    </row>
    <row r="1045" ht="15">
      <c r="A1045" s="14"/>
    </row>
    <row r="1046" ht="15">
      <c r="A1046" s="14"/>
    </row>
    <row r="1047" ht="15">
      <c r="A1047" s="14"/>
    </row>
    <row r="1048" ht="15">
      <c r="A1048" s="14"/>
    </row>
    <row r="1049" ht="15">
      <c r="A1049" s="14"/>
    </row>
    <row r="1050" ht="15">
      <c r="A1050" s="14"/>
    </row>
    <row r="1051" ht="15">
      <c r="A1051" s="14"/>
    </row>
    <row r="1052" ht="15">
      <c r="A1052" s="14"/>
    </row>
    <row r="1053" ht="15">
      <c r="A1053" s="14"/>
    </row>
    <row r="1054" ht="15">
      <c r="A1054" s="14"/>
    </row>
    <row r="1055" ht="15">
      <c r="A1055" s="14"/>
    </row>
    <row r="1056" ht="15">
      <c r="A1056" s="14"/>
    </row>
    <row r="1057" ht="15">
      <c r="A1057" s="14"/>
    </row>
    <row r="1058" ht="15">
      <c r="A1058" s="14"/>
    </row>
    <row r="1059" ht="15">
      <c r="A1059" s="14"/>
    </row>
    <row r="1060" ht="15">
      <c r="A1060" s="14"/>
    </row>
    <row r="1061" ht="15">
      <c r="A1061" s="14"/>
    </row>
    <row r="1062" ht="15">
      <c r="A1062" s="14"/>
    </row>
    <row r="1063" ht="15">
      <c r="A1063" s="14"/>
    </row>
    <row r="1064" ht="15">
      <c r="A1064" s="14"/>
    </row>
    <row r="1065" ht="15">
      <c r="A1065" s="14"/>
    </row>
    <row r="1066" ht="15">
      <c r="A1066" s="14"/>
    </row>
    <row r="1067" ht="15">
      <c r="A1067" s="14"/>
    </row>
    <row r="1068" ht="15">
      <c r="A1068" s="14"/>
    </row>
    <row r="1069" ht="15">
      <c r="A1069" s="14"/>
    </row>
    <row r="1070" ht="15">
      <c r="A1070" s="14"/>
    </row>
    <row r="1071" ht="15">
      <c r="A1071" s="14"/>
    </row>
    <row r="1072" ht="15">
      <c r="A1072" s="14"/>
    </row>
    <row r="1073" ht="15">
      <c r="A1073" s="14"/>
    </row>
    <row r="1074" ht="15">
      <c r="A1074" s="14"/>
    </row>
    <row r="1075" ht="15">
      <c r="A1075" s="14"/>
    </row>
    <row r="1076" ht="15">
      <c r="A1076" s="14"/>
    </row>
    <row r="1077" ht="15">
      <c r="A1077" s="14"/>
    </row>
    <row r="1078" ht="15">
      <c r="A1078" s="14"/>
    </row>
    <row r="1079" ht="15">
      <c r="A1079" s="14"/>
    </row>
    <row r="1080" ht="15">
      <c r="A1080" s="14"/>
    </row>
    <row r="1081" ht="15">
      <c r="A1081" s="14"/>
    </row>
    <row r="1082" ht="15">
      <c r="A1082" s="14"/>
    </row>
    <row r="1083" ht="15">
      <c r="A1083" s="14"/>
    </row>
    <row r="1084" ht="15">
      <c r="A1084" s="14"/>
    </row>
    <row r="1085" ht="15">
      <c r="A1085" s="14"/>
    </row>
    <row r="1086" ht="15">
      <c r="A1086" s="14"/>
    </row>
    <row r="1087" ht="15">
      <c r="A1087" s="14"/>
    </row>
    <row r="1088" ht="15">
      <c r="A1088" s="14"/>
    </row>
    <row r="1089" ht="15">
      <c r="A1089" s="14"/>
    </row>
    <row r="1090" ht="15">
      <c r="A1090" s="14"/>
    </row>
    <row r="1091" ht="15">
      <c r="A1091" s="14"/>
    </row>
    <row r="1092" ht="15">
      <c r="A1092" s="14"/>
    </row>
    <row r="1093" ht="15">
      <c r="A1093" s="14"/>
    </row>
    <row r="1094" ht="15">
      <c r="A1094" s="14"/>
    </row>
    <row r="1095" ht="15">
      <c r="A1095" s="14"/>
    </row>
    <row r="1096" ht="15">
      <c r="A1096" s="14"/>
    </row>
    <row r="1097" ht="15">
      <c r="A1097" s="14"/>
    </row>
    <row r="1098" ht="15">
      <c r="A1098" s="14"/>
    </row>
    <row r="1099" ht="15">
      <c r="A1099" s="14"/>
    </row>
    <row r="1100" ht="15">
      <c r="A1100" s="14"/>
    </row>
    <row r="1101" ht="15">
      <c r="A1101" s="14"/>
    </row>
    <row r="1102" ht="15">
      <c r="A1102" s="14"/>
    </row>
    <row r="1103" ht="15">
      <c r="A1103" s="14"/>
    </row>
    <row r="1104" ht="15">
      <c r="A1104" s="14"/>
    </row>
    <row r="1105" ht="15">
      <c r="A1105" s="14"/>
    </row>
    <row r="1106" ht="15">
      <c r="A1106" s="14"/>
    </row>
    <row r="1107" ht="15">
      <c r="A1107" s="14"/>
    </row>
    <row r="1108" ht="15">
      <c r="A1108" s="14"/>
    </row>
    <row r="1109" ht="15">
      <c r="A1109" s="14"/>
    </row>
    <row r="1110" ht="15">
      <c r="A1110" s="14"/>
    </row>
    <row r="1111" ht="15">
      <c r="A1111" s="14"/>
    </row>
    <row r="1112" ht="15">
      <c r="A1112" s="14"/>
    </row>
    <row r="1113" ht="15">
      <c r="A1113" s="14"/>
    </row>
    <row r="1114" ht="15">
      <c r="A1114" s="14"/>
    </row>
    <row r="1115" ht="15">
      <c r="A1115" s="14"/>
    </row>
    <row r="1116" ht="15">
      <c r="A1116" s="14"/>
    </row>
    <row r="1117" ht="15">
      <c r="A1117" s="14"/>
    </row>
    <row r="1118" ht="15">
      <c r="A1118" s="14"/>
    </row>
    <row r="1119" ht="15">
      <c r="A1119" s="14"/>
    </row>
    <row r="1120" ht="15">
      <c r="A1120" s="14"/>
    </row>
    <row r="1121" ht="15">
      <c r="A1121" s="14"/>
    </row>
    <row r="1122" ht="15">
      <c r="A1122" s="14"/>
    </row>
    <row r="1123" ht="15">
      <c r="A1123" s="14"/>
    </row>
    <row r="1124" ht="15">
      <c r="A1124" s="14"/>
    </row>
    <row r="1125" ht="15">
      <c r="A1125" s="14"/>
    </row>
    <row r="1126" ht="15">
      <c r="A1126" s="14"/>
    </row>
    <row r="1127" ht="15">
      <c r="A1127" s="14"/>
    </row>
    <row r="1128" ht="15">
      <c r="A1128" s="14"/>
    </row>
    <row r="1129" ht="15">
      <c r="A1129" s="14"/>
    </row>
    <row r="1130" ht="15">
      <c r="A1130" s="14"/>
    </row>
    <row r="1131" ht="15">
      <c r="A1131" s="14"/>
    </row>
    <row r="1132" ht="15">
      <c r="A1132" s="14"/>
    </row>
    <row r="1133" ht="15">
      <c r="A1133" s="14"/>
    </row>
    <row r="1134" ht="15">
      <c r="A1134" s="14"/>
    </row>
    <row r="1135" ht="15">
      <c r="A1135" s="14"/>
    </row>
    <row r="1136" ht="15">
      <c r="A1136" s="14"/>
    </row>
    <row r="1137" ht="15">
      <c r="A1137" s="14"/>
    </row>
    <row r="1138" ht="15">
      <c r="A1138" s="14"/>
    </row>
    <row r="1139" ht="15">
      <c r="A1139" s="14"/>
    </row>
    <row r="1140" ht="15">
      <c r="A1140" s="14"/>
    </row>
    <row r="1141" ht="15">
      <c r="A1141" s="14"/>
    </row>
    <row r="1142" ht="15">
      <c r="A1142" s="14"/>
    </row>
    <row r="1143" ht="15">
      <c r="A1143" s="14"/>
    </row>
    <row r="1144" ht="15">
      <c r="A1144" s="14"/>
    </row>
    <row r="1145" ht="15">
      <c r="A1145" s="14"/>
    </row>
    <row r="1146" ht="15">
      <c r="A1146" s="14"/>
    </row>
    <row r="1147" ht="15">
      <c r="A1147" s="14"/>
    </row>
    <row r="1148" ht="15">
      <c r="A1148" s="14"/>
    </row>
    <row r="1149" ht="15">
      <c r="A1149" s="14"/>
    </row>
    <row r="1150" ht="15">
      <c r="A1150" s="14"/>
    </row>
    <row r="1151" ht="15">
      <c r="A1151" s="14"/>
    </row>
    <row r="1152" ht="15">
      <c r="A1152" s="14"/>
    </row>
    <row r="1153" ht="15">
      <c r="A1153" s="14"/>
    </row>
    <row r="1154" ht="15">
      <c r="A1154" s="14"/>
    </row>
    <row r="1155" ht="15">
      <c r="A1155" s="14"/>
    </row>
    <row r="1156" ht="15">
      <c r="A1156" s="14"/>
    </row>
    <row r="1157" ht="15">
      <c r="A1157" s="14"/>
    </row>
    <row r="1158" ht="15">
      <c r="A1158" s="14"/>
    </row>
    <row r="1159" ht="15">
      <c r="A1159" s="14"/>
    </row>
    <row r="1160" ht="15">
      <c r="A1160" s="14"/>
    </row>
    <row r="1161" ht="15">
      <c r="A1161" s="14"/>
    </row>
    <row r="1162" ht="15">
      <c r="A1162" s="14"/>
    </row>
    <row r="1163" ht="15">
      <c r="A1163" s="14"/>
    </row>
    <row r="1164" ht="15">
      <c r="A1164" s="14"/>
    </row>
    <row r="1165" ht="15">
      <c r="A1165" s="14"/>
    </row>
    <row r="1166" ht="15">
      <c r="A1166" s="14"/>
    </row>
    <row r="1167" ht="15">
      <c r="A1167" s="14"/>
    </row>
    <row r="1168" ht="15">
      <c r="A1168" s="14"/>
    </row>
    <row r="1169" ht="15">
      <c r="A1169" s="14"/>
    </row>
    <row r="1170" ht="15">
      <c r="A1170" s="14"/>
    </row>
    <row r="1171" ht="15">
      <c r="A1171" s="14"/>
    </row>
    <row r="1172" ht="15">
      <c r="A1172" s="14"/>
    </row>
    <row r="1173" ht="15">
      <c r="A1173" s="14"/>
    </row>
    <row r="1174" ht="15">
      <c r="A1174" s="14"/>
    </row>
    <row r="1175" ht="15">
      <c r="A1175" s="14"/>
    </row>
    <row r="1176" ht="15">
      <c r="A1176" s="14"/>
    </row>
    <row r="1177" ht="15">
      <c r="A1177" s="14"/>
    </row>
    <row r="1178" ht="15">
      <c r="A1178" s="14"/>
    </row>
    <row r="1179" ht="15">
      <c r="A1179" s="14"/>
    </row>
    <row r="1180" ht="15">
      <c r="A1180" s="14"/>
    </row>
    <row r="1181" ht="15">
      <c r="A1181" s="14"/>
    </row>
    <row r="1182" ht="15">
      <c r="A1182" s="14"/>
    </row>
    <row r="1183" ht="15">
      <c r="A1183" s="14"/>
    </row>
    <row r="1184" ht="15">
      <c r="A1184" s="14"/>
    </row>
    <row r="1185" ht="15">
      <c r="A1185" s="14"/>
    </row>
    <row r="1186" ht="15">
      <c r="A1186" s="14"/>
    </row>
    <row r="1187" ht="15">
      <c r="A1187" s="14"/>
    </row>
    <row r="1188" ht="15">
      <c r="A1188" s="14"/>
    </row>
    <row r="1189" ht="15">
      <c r="A1189" s="14"/>
    </row>
    <row r="1190" ht="15">
      <c r="A1190" s="14"/>
    </row>
    <row r="1191" ht="15">
      <c r="A1191" s="14"/>
    </row>
    <row r="1192" ht="15">
      <c r="A1192" s="14"/>
    </row>
    <row r="1193" ht="15">
      <c r="A1193" s="14"/>
    </row>
    <row r="1194" ht="15">
      <c r="A1194" s="14"/>
    </row>
    <row r="1195" ht="15">
      <c r="A1195" s="14"/>
    </row>
    <row r="1196" ht="15">
      <c r="A1196" s="14"/>
    </row>
    <row r="1197" ht="15">
      <c r="A1197" s="14"/>
    </row>
    <row r="1198" ht="15">
      <c r="A1198" s="14"/>
    </row>
    <row r="1199" ht="15">
      <c r="A1199" s="14"/>
    </row>
    <row r="1200" ht="15">
      <c r="A1200" s="14"/>
    </row>
    <row r="1201" ht="15">
      <c r="A1201" s="14"/>
    </row>
    <row r="1202" ht="15">
      <c r="A1202" s="14"/>
    </row>
    <row r="1203" ht="15">
      <c r="A1203" s="14"/>
    </row>
    <row r="1204" ht="15">
      <c r="A1204" s="14"/>
    </row>
    <row r="1205" ht="15">
      <c r="A1205" s="14"/>
    </row>
    <row r="1206" ht="15">
      <c r="A1206" s="14"/>
    </row>
    <row r="1207" ht="15">
      <c r="A1207" s="14"/>
    </row>
    <row r="1208" ht="15">
      <c r="A1208" s="14"/>
    </row>
    <row r="1209" ht="15">
      <c r="A1209" s="14"/>
    </row>
    <row r="1210" ht="15">
      <c r="A1210" s="14"/>
    </row>
    <row r="1211" ht="15">
      <c r="A1211" s="14"/>
    </row>
    <row r="1212" ht="15">
      <c r="A1212" s="14"/>
    </row>
    <row r="1213" ht="15">
      <c r="A1213" s="14"/>
    </row>
    <row r="1214" ht="15">
      <c r="A1214" s="14"/>
    </row>
    <row r="1215" ht="15">
      <c r="A1215" s="14"/>
    </row>
    <row r="1216" ht="15">
      <c r="A1216" s="14"/>
    </row>
    <row r="1217" ht="15">
      <c r="A1217" s="14"/>
    </row>
    <row r="1218" ht="15">
      <c r="A1218" s="14"/>
    </row>
    <row r="1219" ht="15">
      <c r="A1219" s="14"/>
    </row>
    <row r="1220" ht="15">
      <c r="A1220" s="14"/>
    </row>
    <row r="1221" ht="15">
      <c r="A1221" s="14"/>
    </row>
    <row r="1222" ht="15">
      <c r="A1222" s="14"/>
    </row>
    <row r="1223" ht="15">
      <c r="A1223" s="14"/>
    </row>
    <row r="1224" ht="15">
      <c r="A1224" s="14"/>
    </row>
    <row r="1225" ht="15">
      <c r="A1225" s="14"/>
    </row>
    <row r="1226" ht="15">
      <c r="A1226" s="14"/>
    </row>
    <row r="1227" ht="15">
      <c r="A1227" s="14"/>
    </row>
    <row r="1228" ht="15">
      <c r="A1228" s="14"/>
    </row>
    <row r="1229" ht="15">
      <c r="A1229" s="14"/>
    </row>
    <row r="1230" ht="15">
      <c r="A1230" s="14"/>
    </row>
    <row r="1231" ht="15">
      <c r="A1231" s="14"/>
    </row>
    <row r="1232" ht="15">
      <c r="A1232" s="14"/>
    </row>
    <row r="1233" ht="15">
      <c r="A1233" s="14"/>
    </row>
    <row r="1234" ht="15">
      <c r="A1234" s="14"/>
    </row>
    <row r="1235" ht="15">
      <c r="A1235" s="14"/>
    </row>
    <row r="1236" ht="15">
      <c r="A1236" s="14"/>
    </row>
    <row r="1237" ht="15">
      <c r="A1237" s="14"/>
    </row>
    <row r="1238" ht="15">
      <c r="A1238" s="14"/>
    </row>
    <row r="1239" ht="15">
      <c r="A1239" s="14"/>
    </row>
    <row r="1240" ht="15">
      <c r="A1240" s="14"/>
    </row>
    <row r="1241" ht="15">
      <c r="A1241" s="14"/>
    </row>
    <row r="1242" ht="15">
      <c r="A1242" s="14"/>
    </row>
    <row r="1243" ht="15">
      <c r="A1243" s="14"/>
    </row>
    <row r="1244" ht="15">
      <c r="A1244" s="14"/>
    </row>
    <row r="1245" ht="15">
      <c r="A1245" s="14"/>
    </row>
    <row r="1246" ht="15">
      <c r="A1246" s="14"/>
    </row>
    <row r="1247" ht="15">
      <c r="A1247" s="14"/>
    </row>
    <row r="1248" ht="15">
      <c r="A1248" s="14"/>
    </row>
    <row r="1249" ht="15">
      <c r="A1249" s="14"/>
    </row>
    <row r="1250" ht="15">
      <c r="A1250" s="14"/>
    </row>
    <row r="1251" ht="15">
      <c r="A1251" s="14"/>
    </row>
    <row r="1252" ht="15">
      <c r="A1252" s="14"/>
    </row>
    <row r="1253" ht="15">
      <c r="A1253" s="14"/>
    </row>
    <row r="1254" ht="15">
      <c r="A1254" s="14"/>
    </row>
    <row r="1255" ht="15">
      <c r="A1255" s="14"/>
    </row>
    <row r="1256" ht="15">
      <c r="A1256" s="14"/>
    </row>
    <row r="1257" ht="15">
      <c r="A1257" s="14"/>
    </row>
    <row r="1258" ht="15">
      <c r="A1258" s="14"/>
    </row>
    <row r="1259" ht="15">
      <c r="A1259" s="14"/>
    </row>
    <row r="1260" ht="15">
      <c r="A1260" s="14"/>
    </row>
    <row r="1261" ht="15">
      <c r="A1261" s="14"/>
    </row>
    <row r="1262" ht="15">
      <c r="A1262" s="14"/>
    </row>
    <row r="1263" ht="15">
      <c r="A1263" s="14"/>
    </row>
    <row r="1264" ht="15">
      <c r="A1264" s="14"/>
    </row>
    <row r="1265" ht="15">
      <c r="A1265" s="14"/>
    </row>
    <row r="1266" ht="15">
      <c r="A1266" s="14"/>
    </row>
    <row r="1267" ht="15">
      <c r="A1267" s="14"/>
    </row>
    <row r="1268" ht="15">
      <c r="A1268" s="14"/>
    </row>
    <row r="1269" ht="15">
      <c r="A1269" s="14"/>
    </row>
    <row r="1270" ht="15">
      <c r="A1270" s="14"/>
    </row>
    <row r="1271" ht="15">
      <c r="A1271" s="14"/>
    </row>
    <row r="1272" ht="15">
      <c r="A1272" s="14"/>
    </row>
    <row r="1273" ht="15">
      <c r="A1273" s="14"/>
    </row>
    <row r="1274" ht="15">
      <c r="A1274" s="14"/>
    </row>
    <row r="1275" ht="15">
      <c r="A1275" s="14"/>
    </row>
    <row r="1276" ht="15">
      <c r="A1276" s="14"/>
    </row>
    <row r="1277" ht="15">
      <c r="A1277" s="14"/>
    </row>
    <row r="1278" ht="15">
      <c r="A1278" s="14"/>
    </row>
    <row r="1279" ht="15">
      <c r="A1279" s="14"/>
    </row>
    <row r="1280" ht="15">
      <c r="A1280" s="14"/>
    </row>
    <row r="1281" ht="15">
      <c r="A1281" s="14"/>
    </row>
    <row r="1282" ht="15">
      <c r="A1282" s="14"/>
    </row>
    <row r="1283" ht="15">
      <c r="A1283" s="14"/>
    </row>
    <row r="1284" ht="15">
      <c r="A1284" s="14"/>
    </row>
    <row r="1285" ht="15">
      <c r="A1285" s="14"/>
    </row>
    <row r="1286" ht="15">
      <c r="A1286" s="14"/>
    </row>
    <row r="1287" ht="15">
      <c r="A1287" s="14"/>
    </row>
    <row r="1288" ht="15">
      <c r="A1288" s="14"/>
    </row>
    <row r="1289" ht="15">
      <c r="A1289" s="14"/>
    </row>
    <row r="1290" ht="15">
      <c r="A1290" s="14"/>
    </row>
    <row r="1291" ht="15">
      <c r="A1291" s="14"/>
    </row>
    <row r="1292" ht="15">
      <c r="A1292" s="14"/>
    </row>
    <row r="1293" ht="15">
      <c r="A1293" s="14"/>
    </row>
    <row r="1294" ht="15">
      <c r="A1294" s="14"/>
    </row>
    <row r="1295" ht="15">
      <c r="A1295" s="14"/>
    </row>
    <row r="1296" ht="15">
      <c r="A1296" s="14"/>
    </row>
    <row r="1297" ht="15">
      <c r="A1297" s="14"/>
    </row>
    <row r="1298" ht="15">
      <c r="A1298" s="14"/>
    </row>
    <row r="1299" ht="15">
      <c r="A1299" s="14"/>
    </row>
    <row r="1300" ht="15">
      <c r="A1300" s="14"/>
    </row>
    <row r="1301" ht="15">
      <c r="A1301" s="14"/>
    </row>
    <row r="1302" ht="15">
      <c r="A1302" s="14"/>
    </row>
    <row r="1303" ht="15">
      <c r="A1303" s="14"/>
    </row>
    <row r="1304" ht="15">
      <c r="A1304" s="14"/>
    </row>
    <row r="1305" ht="15">
      <c r="A1305" s="14"/>
    </row>
    <row r="1306" ht="15">
      <c r="A1306" s="14"/>
    </row>
    <row r="1307" ht="15">
      <c r="A1307" s="14"/>
    </row>
    <row r="1308" ht="15">
      <c r="A1308" s="14"/>
    </row>
    <row r="1309" ht="15">
      <c r="A1309" s="14"/>
    </row>
    <row r="1310" ht="15">
      <c r="A1310" s="14"/>
    </row>
    <row r="1311" ht="15">
      <c r="A1311" s="14"/>
    </row>
    <row r="1312" ht="15">
      <c r="A1312" s="14"/>
    </row>
    <row r="1313" ht="15">
      <c r="A1313" s="14"/>
    </row>
    <row r="1314" ht="15">
      <c r="A1314" s="14"/>
    </row>
    <row r="1315" ht="15">
      <c r="A1315" s="14"/>
    </row>
    <row r="1316" ht="15">
      <c r="A1316" s="14"/>
    </row>
    <row r="1317" ht="15">
      <c r="A1317" s="14"/>
    </row>
    <row r="1318" ht="15">
      <c r="A1318" s="14"/>
    </row>
    <row r="1319" ht="15">
      <c r="A1319" s="14"/>
    </row>
    <row r="1320" ht="15">
      <c r="A1320" s="14"/>
    </row>
    <row r="1321" ht="15">
      <c r="A1321" s="14"/>
    </row>
  </sheetData>
  <sheetProtection algorithmName="SHA-512" hashValue="3/5toIpsO7CdY0+Ftg0Xv04IFECqnA5OzV4HgvjkofR0OU+zZDQ7e7/54s8X94FFrjshkIoCz1rCucGNxmGBxg==" saltValue="XJyn9w0/KxK23UQjAAPclQ==" spinCount="100000" sheet="1" objects="1" scenarios="1" selectLockedCells="1"/>
  <protectedRanges>
    <protectedRange sqref="I25:J26 I36:J37 I47:J48 I58:J59 I69:J70 J80:J81 I86:J87 J97:J98 I108:J109 A15:J15 A14:J14" name="Personnel"/>
  </protectedRanges>
  <mergeCells count="193">
    <mergeCell ref="E7:H7"/>
    <mergeCell ref="E8:H8"/>
    <mergeCell ref="J7:K7"/>
    <mergeCell ref="L7:N7"/>
    <mergeCell ref="J8:K8"/>
    <mergeCell ref="L8:N8"/>
    <mergeCell ref="B8:C8"/>
    <mergeCell ref="A110:H110"/>
    <mergeCell ref="A112:K113"/>
    <mergeCell ref="D108:E108"/>
    <mergeCell ref="F108:H108"/>
    <mergeCell ref="A109:B109"/>
    <mergeCell ref="D109:E109"/>
    <mergeCell ref="F109:H109"/>
    <mergeCell ref="D106:E107"/>
    <mergeCell ref="F106:H107"/>
    <mergeCell ref="I106:I107"/>
    <mergeCell ref="J106:J107"/>
    <mergeCell ref="K106:K107"/>
    <mergeCell ref="A106:C107"/>
    <mergeCell ref="A108:C108"/>
    <mergeCell ref="I95:I96"/>
    <mergeCell ref="J95:J96"/>
    <mergeCell ref="K95:K96"/>
    <mergeCell ref="A97:H97"/>
    <mergeCell ref="A105:C105"/>
    <mergeCell ref="A104:C104"/>
    <mergeCell ref="D86:E86"/>
    <mergeCell ref="D87:E87"/>
    <mergeCell ref="A88:H88"/>
    <mergeCell ref="A90:K91"/>
    <mergeCell ref="A93:K93"/>
    <mergeCell ref="B86:C86"/>
    <mergeCell ref="A98:H98"/>
    <mergeCell ref="A99:H99"/>
    <mergeCell ref="A101:K102"/>
    <mergeCell ref="D104:K104"/>
    <mergeCell ref="D105:K105"/>
    <mergeCell ref="A94:K94"/>
    <mergeCell ref="A95:H96"/>
    <mergeCell ref="A84:E85"/>
    <mergeCell ref="F84:F85"/>
    <mergeCell ref="G84:G85"/>
    <mergeCell ref="H84:H85"/>
    <mergeCell ref="I84:I85"/>
    <mergeCell ref="J84:J85"/>
    <mergeCell ref="A80:H80"/>
    <mergeCell ref="A81:H81"/>
    <mergeCell ref="D82:E82"/>
    <mergeCell ref="F82:K82"/>
    <mergeCell ref="D83:E83"/>
    <mergeCell ref="F83:K83"/>
    <mergeCell ref="K84:K85"/>
    <mergeCell ref="A71:H71"/>
    <mergeCell ref="A73:K74"/>
    <mergeCell ref="A76:K76"/>
    <mergeCell ref="A77:K77"/>
    <mergeCell ref="A78:H79"/>
    <mergeCell ref="I78:I79"/>
    <mergeCell ref="J78:J79"/>
    <mergeCell ref="K78:K79"/>
    <mergeCell ref="B83:C83"/>
    <mergeCell ref="B82:C82"/>
    <mergeCell ref="A75:B75"/>
    <mergeCell ref="D69:E69"/>
    <mergeCell ref="F69:H69"/>
    <mergeCell ref="A70:B70"/>
    <mergeCell ref="D70:E70"/>
    <mergeCell ref="F70:H70"/>
    <mergeCell ref="D67:E68"/>
    <mergeCell ref="F67:H68"/>
    <mergeCell ref="A69:C69"/>
    <mergeCell ref="I67:I68"/>
    <mergeCell ref="J67:J68"/>
    <mergeCell ref="K67:K68"/>
    <mergeCell ref="A60:H60"/>
    <mergeCell ref="A62:K63"/>
    <mergeCell ref="D65:K65"/>
    <mergeCell ref="D66:K66"/>
    <mergeCell ref="A67:C68"/>
    <mergeCell ref="A66:C66"/>
    <mergeCell ref="A65:C65"/>
    <mergeCell ref="D58:E58"/>
    <mergeCell ref="F58:H58"/>
    <mergeCell ref="A59:B59"/>
    <mergeCell ref="D59:E59"/>
    <mergeCell ref="F59:H59"/>
    <mergeCell ref="D56:E57"/>
    <mergeCell ref="F56:H57"/>
    <mergeCell ref="A58:C58"/>
    <mergeCell ref="A56:C57"/>
    <mergeCell ref="I56:I57"/>
    <mergeCell ref="J56:J57"/>
    <mergeCell ref="K56:K57"/>
    <mergeCell ref="A49:H49"/>
    <mergeCell ref="A51:K52"/>
    <mergeCell ref="D54:K54"/>
    <mergeCell ref="D55:K55"/>
    <mergeCell ref="D47:E47"/>
    <mergeCell ref="F47:H47"/>
    <mergeCell ref="A48:B48"/>
    <mergeCell ref="D48:E48"/>
    <mergeCell ref="F48:H48"/>
    <mergeCell ref="A47:C47"/>
    <mergeCell ref="A55:C55"/>
    <mergeCell ref="A54:C54"/>
    <mergeCell ref="D44:K44"/>
    <mergeCell ref="D45:E46"/>
    <mergeCell ref="F45:H46"/>
    <mergeCell ref="I45:I46"/>
    <mergeCell ref="J45:J46"/>
    <mergeCell ref="D36:E36"/>
    <mergeCell ref="D37:E37"/>
    <mergeCell ref="A38:H38"/>
    <mergeCell ref="A40:K41"/>
    <mergeCell ref="D43:K43"/>
    <mergeCell ref="K45:K46"/>
    <mergeCell ref="B36:C36"/>
    <mergeCell ref="A44:C44"/>
    <mergeCell ref="A43:C43"/>
    <mergeCell ref="A45:C46"/>
    <mergeCell ref="A27:H27"/>
    <mergeCell ref="A29:K30"/>
    <mergeCell ref="D32:E32"/>
    <mergeCell ref="F32:K32"/>
    <mergeCell ref="D33:E33"/>
    <mergeCell ref="F33:K33"/>
    <mergeCell ref="K34:K35"/>
    <mergeCell ref="D25:E25"/>
    <mergeCell ref="F25:H25"/>
    <mergeCell ref="A26:B26"/>
    <mergeCell ref="D26:E26"/>
    <mergeCell ref="F26:H26"/>
    <mergeCell ref="A34:E35"/>
    <mergeCell ref="F34:F35"/>
    <mergeCell ref="G34:G35"/>
    <mergeCell ref="H34:H35"/>
    <mergeCell ref="I34:I35"/>
    <mergeCell ref="J34:J35"/>
    <mergeCell ref="B33:C33"/>
    <mergeCell ref="A25:C25"/>
    <mergeCell ref="B32:C32"/>
    <mergeCell ref="D23:E24"/>
    <mergeCell ref="F23:H24"/>
    <mergeCell ref="I23:I24"/>
    <mergeCell ref="J23:J24"/>
    <mergeCell ref="K23:K24"/>
    <mergeCell ref="A18:K19"/>
    <mergeCell ref="D21:K21"/>
    <mergeCell ref="D22:K22"/>
    <mergeCell ref="A16:H16"/>
    <mergeCell ref="A22:C22"/>
    <mergeCell ref="A21:C21"/>
    <mergeCell ref="A23:C24"/>
    <mergeCell ref="A1:F1"/>
    <mergeCell ref="H1:K1"/>
    <mergeCell ref="A2:A3"/>
    <mergeCell ref="B2:F3"/>
    <mergeCell ref="A10:B10"/>
    <mergeCell ref="K12:K13"/>
    <mergeCell ref="A14:B14"/>
    <mergeCell ref="F14:G14"/>
    <mergeCell ref="A15:B15"/>
    <mergeCell ref="F15:G15"/>
    <mergeCell ref="A11:B11"/>
    <mergeCell ref="A12:B13"/>
    <mergeCell ref="D12:D13"/>
    <mergeCell ref="E12:E13"/>
    <mergeCell ref="F12:G13"/>
    <mergeCell ref="H12:H13"/>
    <mergeCell ref="I12:I13"/>
    <mergeCell ref="J12:J13"/>
    <mergeCell ref="C12:C13"/>
    <mergeCell ref="C11:K11"/>
    <mergeCell ref="C10:K10"/>
    <mergeCell ref="A5:K5"/>
    <mergeCell ref="B6:K6"/>
    <mergeCell ref="B7:C7"/>
    <mergeCell ref="A123:J123"/>
    <mergeCell ref="A124:J124"/>
    <mergeCell ref="A125:J125"/>
    <mergeCell ref="A126:J126"/>
    <mergeCell ref="A127:J127"/>
    <mergeCell ref="A128:J128"/>
    <mergeCell ref="A114:K114"/>
    <mergeCell ref="A115:J115"/>
    <mergeCell ref="A116:J116"/>
    <mergeCell ref="A117:J117"/>
    <mergeCell ref="A118:J118"/>
    <mergeCell ref="A119:J119"/>
    <mergeCell ref="A120:J120"/>
    <mergeCell ref="A121:J121"/>
    <mergeCell ref="A122:J122"/>
  </mergeCells>
  <conditionalFormatting sqref="B109:C113 A100:XFD102 B103:C103 A89:XFD91 D95:K97 B92:K92 L92:IW97 D98:IW99 B70:C74 A103:A106 A39:XFD41 B42:C42 B26:C27 C28:C31 B48:C53 A42:A45 B59:C64 B20:C20 D20:K25 A20:A23 C14 D12:K14 A1:IW4 A15:A18 B15:K17 B28:B38 C34:C38 D26:IW38 A25:A38 A47:A56 A58:A67 D42:IW74 C78:C81 C84:C88 L75:IW88 D78:K88 B78:B88 A69:A88 B95:C99 A92:A99 D103:IW113 A108:A113 C75:K75 L114:IW128 A129:IW65530 C9:K9 A9:B14 L9:IW25">
    <cfRule type="cellIs" priority="58" dxfId="0" operator="lessThan" stopIfTrue="1">
      <formula>0</formula>
    </cfRule>
    <cfRule type="containsErrors" priority="59" dxfId="0" stopIfTrue="1">
      <formula>ISERROR(A1)</formula>
    </cfRule>
  </conditionalFormatting>
  <conditionalFormatting sqref="I25:I26 K25:K26 I36:I37 K36:K37 I47:I48 K47:K48 I58:I59 K58:K59 I69:I70 K69:K70 I86:I87 K80:K87 K97:K98 I108:I109 K108:K109 I14:I15 K14:K15">
    <cfRule type="containsBlanks" priority="57" dxfId="16" stopIfTrue="1">
      <formula>LEN(TRIM(I14))=0</formula>
    </cfRule>
  </conditionalFormatting>
  <conditionalFormatting sqref="A115:A128">
    <cfRule type="containsErrors" priority="51" dxfId="0" stopIfTrue="1">
      <formula>ISERROR(A115)</formula>
    </cfRule>
  </conditionalFormatting>
  <conditionalFormatting sqref="A114">
    <cfRule type="containsErrors" priority="50" dxfId="0" stopIfTrue="1">
      <formula>ISERROR(A114)</formula>
    </cfRule>
  </conditionalFormatting>
  <conditionalFormatting sqref="K115:K128">
    <cfRule type="containsErrors" priority="44" dxfId="0" stopIfTrue="1">
      <formula>ISERROR(K115)</formula>
    </cfRule>
  </conditionalFormatting>
  <conditionalFormatting sqref="K128">
    <cfRule type="cellIs" priority="42" dxfId="2" operator="equal" stopIfTrue="1">
      <formula>"Yes"</formula>
    </cfRule>
    <cfRule type="cellIs" priority="43" dxfId="1" operator="equal" stopIfTrue="1">
      <formula>"No"</formula>
    </cfRule>
  </conditionalFormatting>
  <conditionalFormatting sqref="E7">
    <cfRule type="cellIs" priority="12" dxfId="0" operator="lessThan" stopIfTrue="1">
      <formula>0</formula>
    </cfRule>
  </conditionalFormatting>
  <conditionalFormatting sqref="L7:L8 B7 D7 A5:A8 O5:JC8">
    <cfRule type="cellIs" priority="22" dxfId="0" operator="lessThan" stopIfTrue="1">
      <formula>0</formula>
    </cfRule>
  </conditionalFormatting>
  <conditionalFormatting sqref="I7:I8 D8">
    <cfRule type="cellIs" priority="18" dxfId="0" operator="lessThan" stopIfTrue="1">
      <formula>0</formula>
    </cfRule>
  </conditionalFormatting>
  <conditionalFormatting sqref="O5:JC8 L7:L8">
    <cfRule type="containsErrors" priority="13" dxfId="185" stopIfTrue="1">
      <formula>ISERROR('PA1'!P5)</formula>
    </cfRule>
  </conditionalFormatting>
  <conditionalFormatting sqref="I7:I8">
    <cfRule type="containsErrors" priority="19" dxfId="185" stopIfTrue="1">
      <formula>ISERROR('PA1'!O7)</formula>
    </cfRule>
  </conditionalFormatting>
  <conditionalFormatting sqref="B7 D7 A5:A8">
    <cfRule type="containsErrors" priority="442" dxfId="185" stopIfTrue="1">
      <formula>ISERROR('PA1'!A5)</formula>
    </cfRule>
  </conditionalFormatting>
  <conditionalFormatting sqref="E7">
    <cfRule type="containsErrors" priority="493" dxfId="185" stopIfTrue="1">
      <formula>ISERROR('PA1'!F7)</formula>
    </cfRule>
  </conditionalFormatting>
  <conditionalFormatting sqref="D8">
    <cfRule type="containsErrors" priority="536" dxfId="185" stopIfTrue="1">
      <formula>ISERROR('PA1'!F8)</formula>
    </cfRule>
  </conditionalFormatting>
  <dataValidations count="3">
    <dataValidation type="decimal" operator="lessThanOrEqual" showInputMessage="1" showErrorMessage="1" errorTitle="Max Value Exceeded" error="The Non-Federal Contribution entered cannot be greater than the Total Cost for this line item." sqref="J108:J109 J25:J26 J36:J37 J47:J48 J58:J59 J69:J70 J80:J81 J86:J87 J97:J98 J14:J15">
      <formula1>I14</formula1>
    </dataValidation>
    <dataValidation type="decimal" allowBlank="1" showInputMessage="1" showErrorMessage="1" sqref="L3:L4 L9:L13 Q5:Q8">
      <formula1>1</formula1>
      <formula2>100</formula2>
    </dataValidation>
    <dataValidation type="list" allowBlank="1" showInputMessage="1" showErrorMessage="1" sqref="E14:E15">
      <formula1>"hourly, daily, weekly, yearly"</formula1>
    </dataValidation>
  </dataValidations>
  <printOptions/>
  <pageMargins left="0.7" right="0.7" top="0.75" bottom="0.75" header="0.3" footer="0.3"/>
  <pageSetup horizontalDpi="600" verticalDpi="600" orientation="landscape" scale="93" r:id="rId33"/>
  <headerFooter>
    <oddHeader>&amp;CPurpose Area #4</oddHeader>
    <oddFooter>&amp;C&amp;P</oddFooter>
  </headerFooter>
  <rowBreaks count="8" manualBreakCount="8">
    <brk id="19" max="16383" man="1"/>
    <brk id="30" max="16383" man="1"/>
    <brk id="41" max="16383" man="1"/>
    <brk id="52" max="16383" man="1"/>
    <brk id="63" max="16383" man="1"/>
    <brk id="74" max="16383" man="1"/>
    <brk id="91" max="16383" man="1"/>
    <brk id="102" max="16383" man="1"/>
  </rowBreaks>
  <drawing r:id="rId3"/>
  <legacyDrawing r:id="rId2"/>
  <mc:AlternateContent xmlns:mc="http://schemas.openxmlformats.org/markup-compatibility/2006">
    <mc:Choice Requires="x14">
      <controls>
        <mc:AlternateContent>
          <mc:Choice Requires="x14">
            <control xmlns:r="http://schemas.openxmlformats.org/officeDocument/2006/relationships" shapeId="24577" r:id="rId4" name="Button 1">
              <controlPr defaultSize="0" print="0" autoFill="0" autoPict="0" macro="[0]!InsertRowsTravel">
                <anchor moveWithCells="1" sizeWithCells="1">
                  <from>
                    <xdr:col>0</xdr:col>
                    <xdr:colOff>47625</xdr:colOff>
                    <xdr:row>33</xdr:row>
                    <xdr:rowOff>180975</xdr:rowOff>
                  </from>
                  <to>
                    <xdr:col>1</xdr:col>
                    <xdr:colOff>85725</xdr:colOff>
                    <xdr:row>34</xdr:row>
                    <xdr:rowOff>238125</xdr:rowOff>
                  </to>
                </anchor>
              </controlPr>
            </control>
          </mc:Choice>
        </mc:AlternateContent>
        <mc:AlternateContent>
          <mc:Choice Requires="x14">
            <control xmlns:r="http://schemas.openxmlformats.org/officeDocument/2006/relationships" shapeId="24578" r:id="rId5" name="Button 2">
              <controlPr defaultSize="0" print="0" autoFill="0" autoPict="0" macro="[0]!InsertRowsEquipment">
                <anchor moveWithCells="1" sizeWithCells="1">
                  <from>
                    <xdr:col>0</xdr:col>
                    <xdr:colOff>47625</xdr:colOff>
                    <xdr:row>44</xdr:row>
                    <xdr:rowOff>66675</xdr:rowOff>
                  </from>
                  <to>
                    <xdr:col>1</xdr:col>
                    <xdr:colOff>85725</xdr:colOff>
                    <xdr:row>45</xdr:row>
                    <xdr:rowOff>123825</xdr:rowOff>
                  </to>
                </anchor>
              </controlPr>
            </control>
          </mc:Choice>
        </mc:AlternateContent>
        <mc:AlternateContent>
          <mc:Choice Requires="x14">
            <control xmlns:r="http://schemas.openxmlformats.org/officeDocument/2006/relationships" shapeId="24579" r:id="rId6" name="Button 3">
              <controlPr defaultSize="0" print="0" autoFill="0" autoPict="0" macro="[0]!InsertRowsSupplies">
                <anchor moveWithCells="1" sizeWithCells="1">
                  <from>
                    <xdr:col>0</xdr:col>
                    <xdr:colOff>66675</xdr:colOff>
                    <xdr:row>55</xdr:row>
                    <xdr:rowOff>66675</xdr:rowOff>
                  </from>
                  <to>
                    <xdr:col>1</xdr:col>
                    <xdr:colOff>104775</xdr:colOff>
                    <xdr:row>56</xdr:row>
                    <xdr:rowOff>123825</xdr:rowOff>
                  </to>
                </anchor>
              </controlPr>
            </control>
          </mc:Choice>
        </mc:AlternateContent>
        <mc:AlternateContent>
          <mc:Choice Requires="x14">
            <control xmlns:r="http://schemas.openxmlformats.org/officeDocument/2006/relationships" shapeId="24580" r:id="rId7" name="Button 4">
              <controlPr defaultSize="0" print="0" autoFill="0" autoPict="0" macro="[0]!InsertRowsConsultant">
                <anchor moveWithCells="1" sizeWithCells="1">
                  <from>
                    <xdr:col>0</xdr:col>
                    <xdr:colOff>47625</xdr:colOff>
                    <xdr:row>77</xdr:row>
                    <xdr:rowOff>66675</xdr:rowOff>
                  </from>
                  <to>
                    <xdr:col>1</xdr:col>
                    <xdr:colOff>85725</xdr:colOff>
                    <xdr:row>78</xdr:row>
                    <xdr:rowOff>123825</xdr:rowOff>
                  </to>
                </anchor>
              </controlPr>
            </control>
          </mc:Choice>
        </mc:AlternateContent>
        <mc:AlternateContent>
          <mc:Choice Requires="x14">
            <control xmlns:r="http://schemas.openxmlformats.org/officeDocument/2006/relationships" shapeId="24581" r:id="rId8" name="Button 5">
              <controlPr defaultSize="0" print="0" autoFill="0" autoPict="0" macro="[0]!InsertRowsOther">
                <anchor moveWithCells="1" sizeWithCells="1">
                  <from>
                    <xdr:col>0</xdr:col>
                    <xdr:colOff>47625</xdr:colOff>
                    <xdr:row>94</xdr:row>
                    <xdr:rowOff>66675</xdr:rowOff>
                  </from>
                  <to>
                    <xdr:col>1</xdr:col>
                    <xdr:colOff>85725</xdr:colOff>
                    <xdr:row>95</xdr:row>
                    <xdr:rowOff>123825</xdr:rowOff>
                  </to>
                </anchor>
              </controlPr>
            </control>
          </mc:Choice>
        </mc:AlternateContent>
        <mc:AlternateContent>
          <mc:Choice Requires="x14">
            <control xmlns:r="http://schemas.openxmlformats.org/officeDocument/2006/relationships" shapeId="24582" r:id="rId9" name="Button 6">
              <controlPr defaultSize="0" print="0" autoFill="0" autoPict="0" macro="[0]!Module1.DeleteSelectedRow">
                <anchor moveWithCells="1" sizeWithCells="1">
                  <from>
                    <xdr:col>1</xdr:col>
                    <xdr:colOff>152400</xdr:colOff>
                    <xdr:row>33</xdr:row>
                    <xdr:rowOff>180975</xdr:rowOff>
                  </from>
                  <to>
                    <xdr:col>2</xdr:col>
                    <xdr:colOff>0</xdr:colOff>
                    <xdr:row>34</xdr:row>
                    <xdr:rowOff>238125</xdr:rowOff>
                  </to>
                </anchor>
              </controlPr>
            </control>
          </mc:Choice>
        </mc:AlternateContent>
        <mc:AlternateContent>
          <mc:Choice Requires="x14">
            <control xmlns:r="http://schemas.openxmlformats.org/officeDocument/2006/relationships" shapeId="24583" r:id="rId10" name="Button 7">
              <controlPr defaultSize="0" print="0" autoFill="0" autoPict="0" macro="[0]!Module1.DeleteSelectedRow">
                <anchor moveWithCells="1" sizeWithCells="1">
                  <from>
                    <xdr:col>1</xdr:col>
                    <xdr:colOff>114300</xdr:colOff>
                    <xdr:row>44</xdr:row>
                    <xdr:rowOff>66675</xdr:rowOff>
                  </from>
                  <to>
                    <xdr:col>1</xdr:col>
                    <xdr:colOff>1485900</xdr:colOff>
                    <xdr:row>45</xdr:row>
                    <xdr:rowOff>123825</xdr:rowOff>
                  </to>
                </anchor>
              </controlPr>
            </control>
          </mc:Choice>
        </mc:AlternateContent>
        <mc:AlternateContent>
          <mc:Choice Requires="x14">
            <control xmlns:r="http://schemas.openxmlformats.org/officeDocument/2006/relationships" shapeId="24584" r:id="rId11" name="Button 8">
              <controlPr defaultSize="0" print="0" autoFill="0" autoPict="0" macro="[0]!Module1.DeleteSelectedRow">
                <anchor moveWithCells="1" sizeWithCells="1">
                  <from>
                    <xdr:col>1</xdr:col>
                    <xdr:colOff>123825</xdr:colOff>
                    <xdr:row>55</xdr:row>
                    <xdr:rowOff>66675</xdr:rowOff>
                  </from>
                  <to>
                    <xdr:col>1</xdr:col>
                    <xdr:colOff>1485900</xdr:colOff>
                    <xdr:row>56</xdr:row>
                    <xdr:rowOff>123825</xdr:rowOff>
                  </to>
                </anchor>
              </controlPr>
            </control>
          </mc:Choice>
        </mc:AlternateContent>
        <mc:AlternateContent>
          <mc:Choice Requires="x14">
            <control xmlns:r="http://schemas.openxmlformats.org/officeDocument/2006/relationships" shapeId="24585" r:id="rId12" name="Button 9">
              <controlPr defaultSize="0" print="0" autoFill="0" autoPict="0" macro="[0]!Module1.DeleteSelectedRow">
                <anchor moveWithCells="1" sizeWithCells="1">
                  <from>
                    <xdr:col>1</xdr:col>
                    <xdr:colOff>152400</xdr:colOff>
                    <xdr:row>77</xdr:row>
                    <xdr:rowOff>66675</xdr:rowOff>
                  </from>
                  <to>
                    <xdr:col>2</xdr:col>
                    <xdr:colOff>0</xdr:colOff>
                    <xdr:row>78</xdr:row>
                    <xdr:rowOff>123825</xdr:rowOff>
                  </to>
                </anchor>
              </controlPr>
            </control>
          </mc:Choice>
        </mc:AlternateContent>
        <mc:AlternateContent>
          <mc:Choice Requires="x14">
            <control xmlns:r="http://schemas.openxmlformats.org/officeDocument/2006/relationships" shapeId="24586" r:id="rId13" name="Button 10">
              <controlPr defaultSize="0" print="0" autoFill="0" autoPict="0" macro="[0]!Module1.DeleteSelectedRow">
                <anchor moveWithCells="1" sizeWithCells="1">
                  <from>
                    <xdr:col>1</xdr:col>
                    <xdr:colOff>152400</xdr:colOff>
                    <xdr:row>94</xdr:row>
                    <xdr:rowOff>66675</xdr:rowOff>
                  </from>
                  <to>
                    <xdr:col>2</xdr:col>
                    <xdr:colOff>0</xdr:colOff>
                    <xdr:row>95</xdr:row>
                    <xdr:rowOff>123825</xdr:rowOff>
                  </to>
                </anchor>
              </controlPr>
            </control>
          </mc:Choice>
        </mc:AlternateContent>
        <mc:AlternateContent>
          <mc:Choice Requires="x14">
            <control xmlns:r="http://schemas.openxmlformats.org/officeDocument/2006/relationships" shapeId="24587" r:id="rId14" name="Button 11">
              <controlPr defaultSize="0" print="0" autoFill="0" autoPict="0" macro="[0]!InsertRowsBenefits">
                <anchor moveWithCells="1" sizeWithCells="1">
                  <from>
                    <xdr:col>0</xdr:col>
                    <xdr:colOff>47625</xdr:colOff>
                    <xdr:row>22</xdr:row>
                    <xdr:rowOff>104775</xdr:rowOff>
                  </from>
                  <to>
                    <xdr:col>1</xdr:col>
                    <xdr:colOff>85725</xdr:colOff>
                    <xdr:row>23</xdr:row>
                    <xdr:rowOff>161925</xdr:rowOff>
                  </to>
                </anchor>
              </controlPr>
            </control>
          </mc:Choice>
        </mc:AlternateContent>
        <mc:AlternateContent>
          <mc:Choice Requires="x14">
            <control xmlns:r="http://schemas.openxmlformats.org/officeDocument/2006/relationships" shapeId="24588" r:id="rId15" name="Button 12">
              <controlPr defaultSize="0" print="0" autoFill="0" autoPict="0" macro="[0]!Module1.DeleteSelectedRow">
                <anchor moveWithCells="1" sizeWithCells="1">
                  <from>
                    <xdr:col>1</xdr:col>
                    <xdr:colOff>123825</xdr:colOff>
                    <xdr:row>22</xdr:row>
                    <xdr:rowOff>104775</xdr:rowOff>
                  </from>
                  <to>
                    <xdr:col>1</xdr:col>
                    <xdr:colOff>1485900</xdr:colOff>
                    <xdr:row>23</xdr:row>
                    <xdr:rowOff>161925</xdr:rowOff>
                  </to>
                </anchor>
              </controlPr>
            </control>
          </mc:Choice>
        </mc:AlternateContent>
        <mc:AlternateContent>
          <mc:Choice Requires="x14">
            <control xmlns:r="http://schemas.openxmlformats.org/officeDocument/2006/relationships" shapeId="24589" r:id="rId16" name="Button 13">
              <controlPr defaultSize="0" print="0" autoFill="0" autoPict="0" macro="[0]!InsertRowsPersonnel">
                <anchor moveWithCells="1" sizeWithCells="1">
                  <from>
                    <xdr:col>0</xdr:col>
                    <xdr:colOff>38100</xdr:colOff>
                    <xdr:row>11</xdr:row>
                    <xdr:rowOff>104775</xdr:rowOff>
                  </from>
                  <to>
                    <xdr:col>1</xdr:col>
                    <xdr:colOff>76200</xdr:colOff>
                    <xdr:row>12</xdr:row>
                    <xdr:rowOff>161925</xdr:rowOff>
                  </to>
                </anchor>
              </controlPr>
            </control>
          </mc:Choice>
        </mc:AlternateContent>
        <mc:AlternateContent>
          <mc:Choice Requires="x14">
            <control xmlns:r="http://schemas.openxmlformats.org/officeDocument/2006/relationships" shapeId="24590" r:id="rId17" name="Button 14">
              <controlPr defaultSize="0" print="0" autoFill="0" autoPict="0" macro="[0]!Module1.DeleteSelectedRow">
                <anchor moveWithCells="1" sizeWithCells="1">
                  <from>
                    <xdr:col>1</xdr:col>
                    <xdr:colOff>123825</xdr:colOff>
                    <xdr:row>11</xdr:row>
                    <xdr:rowOff>104775</xdr:rowOff>
                  </from>
                  <to>
                    <xdr:col>1</xdr:col>
                    <xdr:colOff>1485900</xdr:colOff>
                    <xdr:row>12</xdr:row>
                    <xdr:rowOff>161925</xdr:rowOff>
                  </to>
                </anchor>
              </controlPr>
            </control>
          </mc:Choice>
        </mc:AlternateContent>
        <mc:AlternateContent>
          <mc:Choice Requires="x14">
            <control xmlns:r="http://schemas.openxmlformats.org/officeDocument/2006/relationships" shapeId="24591" r:id="rId18" name="Button 15">
              <controlPr defaultSize="0" print="0" autoFill="0" autoPict="0" macro="[0]!InsertRowsIndirect">
                <anchor moveWithCells="1">
                  <from>
                    <xdr:col>0</xdr:col>
                    <xdr:colOff>38100</xdr:colOff>
                    <xdr:row>105</xdr:row>
                    <xdr:rowOff>76200</xdr:rowOff>
                  </from>
                  <to>
                    <xdr:col>0</xdr:col>
                    <xdr:colOff>1571625</xdr:colOff>
                    <xdr:row>106</xdr:row>
                    <xdr:rowOff>123825</xdr:rowOff>
                  </to>
                </anchor>
              </controlPr>
            </control>
          </mc:Choice>
        </mc:AlternateContent>
        <mc:AlternateContent>
          <mc:Choice Requires="x14">
            <control xmlns:r="http://schemas.openxmlformats.org/officeDocument/2006/relationships" shapeId="24592" r:id="rId19" name="Button 16">
              <controlPr defaultSize="0" print="0" autoFill="0" autoPict="0" macro="[0]!Module1.DeleteSelectedRow">
                <anchor moveWithCells="1">
                  <from>
                    <xdr:col>1</xdr:col>
                    <xdr:colOff>9525</xdr:colOff>
                    <xdr:row>105</xdr:row>
                    <xdr:rowOff>76200</xdr:rowOff>
                  </from>
                  <to>
                    <xdr:col>1</xdr:col>
                    <xdr:colOff>1466850</xdr:colOff>
                    <xdr:row>106</xdr:row>
                    <xdr:rowOff>123825</xdr:rowOff>
                  </to>
                </anchor>
              </controlPr>
            </control>
          </mc:Choice>
        </mc:AlternateContent>
        <mc:AlternateContent>
          <mc:Choice Requires="x14">
            <control xmlns:r="http://schemas.openxmlformats.org/officeDocument/2006/relationships" shapeId="24593" r:id="rId20" name="Button 17">
              <controlPr defaultSize="0" print="0" autoFill="0" autoPict="0" macro="[0]!InsertRowsNarrative">
                <anchor moveWithCells="1">
                  <from>
                    <xdr:col>8</xdr:col>
                    <xdr:colOff>209550</xdr:colOff>
                    <xdr:row>16</xdr:row>
                    <xdr:rowOff>19050</xdr:rowOff>
                  </from>
                  <to>
                    <xdr:col>10</xdr:col>
                    <xdr:colOff>704850</xdr:colOff>
                    <xdr:row>16</xdr:row>
                    <xdr:rowOff>257175</xdr:rowOff>
                  </to>
                </anchor>
              </controlPr>
            </control>
          </mc:Choice>
        </mc:AlternateContent>
        <mc:AlternateContent>
          <mc:Choice Requires="x14">
            <control xmlns:r="http://schemas.openxmlformats.org/officeDocument/2006/relationships" shapeId="24594" r:id="rId21" name="Button 18">
              <controlPr defaultSize="0" print="0" autoFill="0" autoPict="0" macro="[0]!InsertRowsNarrative">
                <anchor moveWithCells="1" sizeWithCells="1">
                  <from>
                    <xdr:col>8</xdr:col>
                    <xdr:colOff>200025</xdr:colOff>
                    <xdr:row>27</xdr:row>
                    <xdr:rowOff>19050</xdr:rowOff>
                  </from>
                  <to>
                    <xdr:col>11</xdr:col>
                    <xdr:colOff>0</xdr:colOff>
                    <xdr:row>27</xdr:row>
                    <xdr:rowOff>257175</xdr:rowOff>
                  </to>
                </anchor>
              </controlPr>
            </control>
          </mc:Choice>
        </mc:AlternateContent>
        <mc:AlternateContent>
          <mc:Choice Requires="x14">
            <control xmlns:r="http://schemas.openxmlformats.org/officeDocument/2006/relationships" shapeId="24595" r:id="rId22" name="Button 19">
              <controlPr defaultSize="0" print="0" autoFill="0" autoPict="0" macro="[0]!InsertRowsNarrative">
                <anchor moveWithCells="1" sizeWithCells="1">
                  <from>
                    <xdr:col>8</xdr:col>
                    <xdr:colOff>180975</xdr:colOff>
                    <xdr:row>38</xdr:row>
                    <xdr:rowOff>19050</xdr:rowOff>
                  </from>
                  <to>
                    <xdr:col>11</xdr:col>
                    <xdr:colOff>0</xdr:colOff>
                    <xdr:row>38</xdr:row>
                    <xdr:rowOff>257175</xdr:rowOff>
                  </to>
                </anchor>
              </controlPr>
            </control>
          </mc:Choice>
        </mc:AlternateContent>
        <mc:AlternateContent>
          <mc:Choice Requires="x14">
            <control xmlns:r="http://schemas.openxmlformats.org/officeDocument/2006/relationships" shapeId="24596" r:id="rId23" name="Button 20">
              <controlPr defaultSize="0" print="0" autoFill="0" autoPict="0" macro="[0]!InsertRowsNarrative">
                <anchor moveWithCells="1" sizeWithCells="1">
                  <from>
                    <xdr:col>8</xdr:col>
                    <xdr:colOff>209550</xdr:colOff>
                    <xdr:row>49</xdr:row>
                    <xdr:rowOff>19050</xdr:rowOff>
                  </from>
                  <to>
                    <xdr:col>11</xdr:col>
                    <xdr:colOff>0</xdr:colOff>
                    <xdr:row>49</xdr:row>
                    <xdr:rowOff>257175</xdr:rowOff>
                  </to>
                </anchor>
              </controlPr>
            </control>
          </mc:Choice>
        </mc:AlternateContent>
        <mc:AlternateContent>
          <mc:Choice Requires="x14">
            <control xmlns:r="http://schemas.openxmlformats.org/officeDocument/2006/relationships" shapeId="24597" r:id="rId24" name="Button 21">
              <controlPr defaultSize="0" print="0" autoFill="0" autoPict="0" macro="[0]!InsertRowsNarrative">
                <anchor moveWithCells="1" sizeWithCells="1">
                  <from>
                    <xdr:col>8</xdr:col>
                    <xdr:colOff>209550</xdr:colOff>
                    <xdr:row>60</xdr:row>
                    <xdr:rowOff>19050</xdr:rowOff>
                  </from>
                  <to>
                    <xdr:col>11</xdr:col>
                    <xdr:colOff>0</xdr:colOff>
                    <xdr:row>60</xdr:row>
                    <xdr:rowOff>257175</xdr:rowOff>
                  </to>
                </anchor>
              </controlPr>
            </control>
          </mc:Choice>
        </mc:AlternateContent>
        <mc:AlternateContent>
          <mc:Choice Requires="x14">
            <control xmlns:r="http://schemas.openxmlformats.org/officeDocument/2006/relationships" shapeId="24598" r:id="rId25" name="Button 22">
              <controlPr defaultSize="0" print="0" autoFill="0" autoPict="0" macro="[0]!InsertRowsNarrative">
                <anchor moveWithCells="1" sizeWithCells="1">
                  <from>
                    <xdr:col>8</xdr:col>
                    <xdr:colOff>209550</xdr:colOff>
                    <xdr:row>88</xdr:row>
                    <xdr:rowOff>19050</xdr:rowOff>
                  </from>
                  <to>
                    <xdr:col>11</xdr:col>
                    <xdr:colOff>0</xdr:colOff>
                    <xdr:row>88</xdr:row>
                    <xdr:rowOff>257175</xdr:rowOff>
                  </to>
                </anchor>
              </controlPr>
            </control>
          </mc:Choice>
        </mc:AlternateContent>
        <mc:AlternateContent>
          <mc:Choice Requires="x14">
            <control xmlns:r="http://schemas.openxmlformats.org/officeDocument/2006/relationships" shapeId="24599" r:id="rId26" name="Button 23">
              <controlPr defaultSize="0" print="0" autoFill="0" autoPict="0" macro="[0]!InsertRowsNarrative">
                <anchor moveWithCells="1" sizeWithCells="1">
                  <from>
                    <xdr:col>8</xdr:col>
                    <xdr:colOff>209550</xdr:colOff>
                    <xdr:row>99</xdr:row>
                    <xdr:rowOff>19050</xdr:rowOff>
                  </from>
                  <to>
                    <xdr:col>11</xdr:col>
                    <xdr:colOff>0</xdr:colOff>
                    <xdr:row>99</xdr:row>
                    <xdr:rowOff>257175</xdr:rowOff>
                  </to>
                </anchor>
              </controlPr>
            </control>
          </mc:Choice>
        </mc:AlternateContent>
        <mc:AlternateContent>
          <mc:Choice Requires="x14">
            <control xmlns:r="http://schemas.openxmlformats.org/officeDocument/2006/relationships" shapeId="24600" r:id="rId27" name="Button 24">
              <controlPr defaultSize="0" print="0" autoFill="0" autoPict="0" macro="[0]!InsertRowsNarrative">
                <anchor moveWithCells="1" sizeWithCells="1">
                  <from>
                    <xdr:col>8</xdr:col>
                    <xdr:colOff>209550</xdr:colOff>
                    <xdr:row>110</xdr:row>
                    <xdr:rowOff>19050</xdr:rowOff>
                  </from>
                  <to>
                    <xdr:col>11</xdr:col>
                    <xdr:colOff>0</xdr:colOff>
                    <xdr:row>110</xdr:row>
                    <xdr:rowOff>257175</xdr:rowOff>
                  </to>
                </anchor>
              </controlPr>
            </control>
          </mc:Choice>
        </mc:AlternateContent>
        <mc:AlternateContent>
          <mc:Choice Requires="x14">
            <control xmlns:r="http://schemas.openxmlformats.org/officeDocument/2006/relationships" shapeId="24601" r:id="rId28" name="Button 25">
              <controlPr defaultSize="0" print="0" autoFill="0" autoPict="0" macro="[0]!InsertRowsTravelConsultant">
                <anchor moveWithCells="1" sizeWithCells="1">
                  <from>
                    <xdr:col>0</xdr:col>
                    <xdr:colOff>47625</xdr:colOff>
                    <xdr:row>83</xdr:row>
                    <xdr:rowOff>180975</xdr:rowOff>
                  </from>
                  <to>
                    <xdr:col>1</xdr:col>
                    <xdr:colOff>85725</xdr:colOff>
                    <xdr:row>84</xdr:row>
                    <xdr:rowOff>238125</xdr:rowOff>
                  </to>
                </anchor>
              </controlPr>
            </control>
          </mc:Choice>
        </mc:AlternateContent>
        <mc:AlternateContent>
          <mc:Choice Requires="x14">
            <control xmlns:r="http://schemas.openxmlformats.org/officeDocument/2006/relationships" shapeId="24602" r:id="rId29" name="Button 26">
              <controlPr defaultSize="0" print="0" autoFill="0" autoPict="0" macro="[0]!Module1.DeleteSelectedRow">
                <anchor moveWithCells="1" sizeWithCells="1">
                  <from>
                    <xdr:col>1</xdr:col>
                    <xdr:colOff>152400</xdr:colOff>
                    <xdr:row>83</xdr:row>
                    <xdr:rowOff>180975</xdr:rowOff>
                  </from>
                  <to>
                    <xdr:col>2</xdr:col>
                    <xdr:colOff>0</xdr:colOff>
                    <xdr:row>84</xdr:row>
                    <xdr:rowOff>238125</xdr:rowOff>
                  </to>
                </anchor>
              </controlPr>
            </control>
          </mc:Choice>
        </mc:AlternateContent>
        <mc:AlternateContent>
          <mc:Choice Requires="x14">
            <control xmlns:r="http://schemas.openxmlformats.org/officeDocument/2006/relationships" shapeId="24672" r:id="rId30" name="Button 96">
              <controlPr defaultSize="0" print="0" autoFill="0" autoPict="0" macro="[0]!InsertRowsConstruction">
                <anchor moveWithCells="1" sizeWithCells="1">
                  <from>
                    <xdr:col>0</xdr:col>
                    <xdr:colOff>28575</xdr:colOff>
                    <xdr:row>66</xdr:row>
                    <xdr:rowOff>66675</xdr:rowOff>
                  </from>
                  <to>
                    <xdr:col>1</xdr:col>
                    <xdr:colOff>66675</xdr:colOff>
                    <xdr:row>67</xdr:row>
                    <xdr:rowOff>123825</xdr:rowOff>
                  </to>
                </anchor>
              </controlPr>
            </control>
          </mc:Choice>
        </mc:AlternateContent>
        <mc:AlternateContent>
          <mc:Choice Requires="x14">
            <control xmlns:r="http://schemas.openxmlformats.org/officeDocument/2006/relationships" shapeId="24673" r:id="rId31" name="Button 97">
              <controlPr defaultSize="0" print="0" autoFill="0" autoPict="0" macro="[0]!Module1.DeleteSelectedRow">
                <anchor moveWithCells="1" sizeWithCells="1">
                  <from>
                    <xdr:col>1</xdr:col>
                    <xdr:colOff>133350</xdr:colOff>
                    <xdr:row>66</xdr:row>
                    <xdr:rowOff>66675</xdr:rowOff>
                  </from>
                  <to>
                    <xdr:col>1</xdr:col>
                    <xdr:colOff>1485900</xdr:colOff>
                    <xdr:row>67</xdr:row>
                    <xdr:rowOff>123825</xdr:rowOff>
                  </to>
                </anchor>
              </controlPr>
            </control>
          </mc:Choice>
        </mc:AlternateContent>
        <mc:AlternateContent>
          <mc:Choice Requires="x14">
            <control xmlns:r="http://schemas.openxmlformats.org/officeDocument/2006/relationships" shapeId="24674" r:id="rId32" name="Button 98">
              <controlPr defaultSize="0" print="0" autoFill="0" autoPict="0" macro="[0]!InsertRowsNarrative">
                <anchor moveWithCells="1" sizeWithCells="1">
                  <from>
                    <xdr:col>8</xdr:col>
                    <xdr:colOff>190500</xdr:colOff>
                    <xdr:row>71</xdr:row>
                    <xdr:rowOff>19050</xdr:rowOff>
                  </from>
                  <to>
                    <xdr:col>10</xdr:col>
                    <xdr:colOff>733425</xdr:colOff>
                    <xdr:row>71</xdr:row>
                    <xdr:rowOff>257175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N1321"/>
  <sheetViews>
    <sheetView workbookViewId="0" topLeftCell="A2">
      <selection activeCell="B6" sqref="B6:K6"/>
    </sheetView>
  </sheetViews>
  <sheetFormatPr defaultColWidth="9.140625" defaultRowHeight="15"/>
  <cols>
    <col min="1" max="1" width="24.00390625" style="4" customWidth="1"/>
    <col min="2" max="2" width="22.57421875" style="4" customWidth="1"/>
    <col min="3" max="3" width="9.421875" style="4" customWidth="1"/>
    <col min="4" max="4" width="10.57421875" style="4" customWidth="1"/>
    <col min="5" max="5" width="7.00390625" style="4" customWidth="1"/>
    <col min="6" max="6" width="9.00390625" style="4" customWidth="1"/>
    <col min="7" max="7" width="8.28125" style="4" customWidth="1"/>
    <col min="8" max="8" width="5.7109375" style="4" customWidth="1"/>
    <col min="9" max="9" width="11.421875" style="4" customWidth="1"/>
    <col min="10" max="10" width="12.28125" style="4" customWidth="1"/>
    <col min="11" max="11" width="11.28125" style="4" customWidth="1"/>
    <col min="12" max="16384" width="9.140625" style="4" customWidth="1"/>
  </cols>
  <sheetData>
    <row r="1" spans="1:14" ht="69.75" customHeight="1">
      <c r="A1" s="671" t="str">
        <f>'Budget Sheet Instructions'!B17</f>
        <v>Office on Violence Against Women Tribal Governments Program</v>
      </c>
      <c r="B1" s="672"/>
      <c r="C1" s="672"/>
      <c r="D1" s="672"/>
      <c r="E1" s="672"/>
      <c r="F1" s="672"/>
      <c r="G1" s="13"/>
      <c r="H1" s="669" t="s">
        <v>142</v>
      </c>
      <c r="I1" s="669"/>
      <c r="J1" s="669"/>
      <c r="K1" s="670"/>
      <c r="L1" s="14"/>
      <c r="M1" s="14"/>
      <c r="N1" s="14"/>
    </row>
    <row r="2" spans="1:14" ht="15" customHeight="1">
      <c r="A2" s="678" t="s">
        <v>42</v>
      </c>
      <c r="B2" s="673"/>
      <c r="C2" s="673"/>
      <c r="D2" s="673"/>
      <c r="E2" s="673"/>
      <c r="F2" s="673"/>
      <c r="G2" s="74"/>
      <c r="H2" s="74"/>
      <c r="I2" s="67" t="str">
        <f>'Budget Sheet Instructions'!J17</f>
        <v>OVW</v>
      </c>
      <c r="J2" s="66" t="str">
        <f>'Budget Sheet Instructions'!K17</f>
        <v>16.587</v>
      </c>
      <c r="K2" s="15"/>
      <c r="L2" s="14"/>
      <c r="M2" s="14"/>
      <c r="N2" s="14"/>
    </row>
    <row r="3" spans="1:14" ht="15" customHeight="1">
      <c r="A3" s="717"/>
      <c r="B3" s="674"/>
      <c r="C3" s="674"/>
      <c r="D3" s="674"/>
      <c r="E3" s="674"/>
      <c r="F3" s="674"/>
      <c r="G3" s="75"/>
      <c r="H3" s="75"/>
      <c r="I3" s="75"/>
      <c r="J3" s="75"/>
      <c r="K3" s="16"/>
      <c r="L3" s="17"/>
      <c r="M3" s="14"/>
      <c r="N3" s="14"/>
    </row>
    <row r="4" spans="1:14" ht="15" customHeight="1">
      <c r="A4" s="28" t="s">
        <v>78</v>
      </c>
      <c r="B4" s="26"/>
      <c r="C4" s="26"/>
      <c r="D4" s="26"/>
      <c r="E4" s="26"/>
      <c r="F4" s="26"/>
      <c r="G4" s="26"/>
      <c r="H4" s="26"/>
      <c r="I4" s="26"/>
      <c r="J4" s="26"/>
      <c r="K4" s="27"/>
      <c r="L4" s="17"/>
      <c r="M4" s="14"/>
      <c r="N4" s="14"/>
    </row>
    <row r="5" spans="1:14" s="127" customFormat="1" ht="15" customHeight="1">
      <c r="A5" s="767" t="s">
        <v>216</v>
      </c>
      <c r="B5" s="767"/>
      <c r="C5" s="767"/>
      <c r="D5" s="767"/>
      <c r="E5" s="767"/>
      <c r="F5" s="767"/>
      <c r="G5" s="767"/>
      <c r="H5" s="767"/>
      <c r="I5" s="767"/>
      <c r="J5" s="767"/>
      <c r="K5" s="767"/>
      <c r="L5" s="302"/>
      <c r="M5" s="302"/>
      <c r="N5" s="302"/>
    </row>
    <row r="6" spans="1:14" s="127" customFormat="1" ht="15" customHeight="1">
      <c r="A6" s="251" t="s">
        <v>299</v>
      </c>
      <c r="B6" s="768"/>
      <c r="C6" s="768"/>
      <c r="D6" s="768"/>
      <c r="E6" s="768"/>
      <c r="F6" s="768"/>
      <c r="G6" s="768"/>
      <c r="H6" s="768"/>
      <c r="I6" s="768"/>
      <c r="J6" s="768"/>
      <c r="K6" s="768"/>
      <c r="L6" s="303"/>
      <c r="M6" s="303"/>
      <c r="N6" s="303"/>
    </row>
    <row r="7" spans="1:14" s="127" customFormat="1" ht="15" customHeight="1">
      <c r="A7" s="307" t="s">
        <v>292</v>
      </c>
      <c r="B7" s="769"/>
      <c r="C7" s="770"/>
      <c r="D7" s="309" t="s">
        <v>288</v>
      </c>
      <c r="E7" s="772"/>
      <c r="F7" s="773"/>
      <c r="G7" s="773"/>
      <c r="H7" s="774"/>
      <c r="I7" s="304" t="s">
        <v>218</v>
      </c>
      <c r="J7" s="771"/>
      <c r="K7" s="771"/>
      <c r="L7" s="766"/>
      <c r="M7" s="766"/>
      <c r="N7" s="766"/>
    </row>
    <row r="8" spans="1:14" s="127" customFormat="1" ht="15" customHeight="1">
      <c r="A8" s="307" t="s">
        <v>219</v>
      </c>
      <c r="B8" s="682"/>
      <c r="C8" s="684"/>
      <c r="D8" s="305" t="s">
        <v>290</v>
      </c>
      <c r="E8" s="769"/>
      <c r="F8" s="775"/>
      <c r="G8" s="775"/>
      <c r="H8" s="770"/>
      <c r="I8" s="304" t="s">
        <v>289</v>
      </c>
      <c r="J8" s="458"/>
      <c r="K8" s="460"/>
      <c r="L8" s="766"/>
      <c r="M8" s="766"/>
      <c r="N8" s="766"/>
    </row>
    <row r="9" spans="1:14" ht="15.75" thickBot="1">
      <c r="A9" s="20" t="s">
        <v>32</v>
      </c>
      <c r="B9" s="21"/>
      <c r="C9" s="21"/>
      <c r="D9" s="21"/>
      <c r="E9" s="21"/>
      <c r="F9" s="21"/>
      <c r="G9" s="21"/>
      <c r="H9" s="21"/>
      <c r="I9" s="21"/>
      <c r="J9" s="21"/>
      <c r="K9" s="22"/>
      <c r="L9" s="17"/>
      <c r="M9" s="14"/>
      <c r="N9" s="14"/>
    </row>
    <row r="10" spans="1:14" ht="15.75" thickTop="1">
      <c r="A10" s="666" t="s">
        <v>11</v>
      </c>
      <c r="B10" s="668"/>
      <c r="C10" s="666" t="s">
        <v>3</v>
      </c>
      <c r="D10" s="667"/>
      <c r="E10" s="667"/>
      <c r="F10" s="667"/>
      <c r="G10" s="667"/>
      <c r="H10" s="667"/>
      <c r="I10" s="667"/>
      <c r="J10" s="667"/>
      <c r="K10" s="668"/>
      <c r="L10" s="17"/>
      <c r="M10" s="14"/>
      <c r="N10" s="14"/>
    </row>
    <row r="11" spans="1:14" ht="28.5" customHeight="1">
      <c r="A11" s="520" t="s">
        <v>89</v>
      </c>
      <c r="B11" s="522"/>
      <c r="C11" s="520" t="s">
        <v>75</v>
      </c>
      <c r="D11" s="521"/>
      <c r="E11" s="521"/>
      <c r="F11" s="521"/>
      <c r="G11" s="521"/>
      <c r="H11" s="521"/>
      <c r="I11" s="521"/>
      <c r="J11" s="521"/>
      <c r="K11" s="522"/>
      <c r="L11" s="17"/>
      <c r="M11" s="14"/>
      <c r="N11" s="14"/>
    </row>
    <row r="12" spans="1:14" ht="15" customHeight="1">
      <c r="A12" s="718"/>
      <c r="B12" s="718"/>
      <c r="C12" s="660" t="s">
        <v>111</v>
      </c>
      <c r="D12" s="705" t="s">
        <v>22</v>
      </c>
      <c r="E12" s="705" t="s">
        <v>73</v>
      </c>
      <c r="F12" s="590" t="s">
        <v>80</v>
      </c>
      <c r="G12" s="591"/>
      <c r="H12" s="706" t="s">
        <v>79</v>
      </c>
      <c r="I12" s="706" t="s">
        <v>76</v>
      </c>
      <c r="J12" s="707" t="s">
        <v>74</v>
      </c>
      <c r="K12" s="706" t="s">
        <v>52</v>
      </c>
      <c r="L12" s="17"/>
      <c r="M12" s="14"/>
      <c r="N12" s="14"/>
    </row>
    <row r="13" spans="1:14" ht="21.75" customHeight="1">
      <c r="A13" s="718"/>
      <c r="B13" s="718"/>
      <c r="C13" s="661"/>
      <c r="D13" s="705"/>
      <c r="E13" s="705"/>
      <c r="F13" s="593"/>
      <c r="G13" s="594"/>
      <c r="H13" s="706"/>
      <c r="I13" s="706"/>
      <c r="J13" s="707"/>
      <c r="K13" s="706"/>
      <c r="L13" s="17"/>
      <c r="M13" s="14"/>
      <c r="N13" s="14"/>
    </row>
    <row r="14" spans="1:14" ht="30" customHeight="1" hidden="1">
      <c r="A14" s="710"/>
      <c r="B14" s="710"/>
      <c r="C14" s="122"/>
      <c r="D14" s="79"/>
      <c r="E14" s="79"/>
      <c r="F14" s="618"/>
      <c r="G14" s="711"/>
      <c r="H14" s="54"/>
      <c r="I14" s="47">
        <f>CEILING(C14*D14*F14*H14,1)</f>
        <v>0</v>
      </c>
      <c r="J14" s="78"/>
      <c r="K14" s="47">
        <f>IF(I14-J14&lt;0,0,I14-J14)</f>
        <v>0</v>
      </c>
      <c r="L14" s="29"/>
      <c r="M14" s="14"/>
      <c r="N14" s="14"/>
    </row>
    <row r="15" spans="1:14" ht="30" customHeight="1" hidden="1">
      <c r="A15" s="712"/>
      <c r="B15" s="712"/>
      <c r="C15" s="125"/>
      <c r="D15" s="88"/>
      <c r="E15" s="88"/>
      <c r="F15" s="713"/>
      <c r="G15" s="714"/>
      <c r="H15" s="83"/>
      <c r="I15" s="47">
        <f>CEILING(D15*F15*H15,1)</f>
        <v>0</v>
      </c>
      <c r="J15" s="82"/>
      <c r="K15" s="47">
        <f>IF(I15-J15&lt;0,0,I15-J15)</f>
        <v>0</v>
      </c>
      <c r="L15" s="29"/>
      <c r="M15" s="14"/>
      <c r="N15" s="14"/>
    </row>
    <row r="16" spans="1:11" ht="15">
      <c r="A16" s="529" t="s">
        <v>54</v>
      </c>
      <c r="B16" s="529"/>
      <c r="C16" s="529"/>
      <c r="D16" s="529"/>
      <c r="E16" s="529"/>
      <c r="F16" s="529"/>
      <c r="G16" s="529"/>
      <c r="H16" s="529"/>
      <c r="I16" s="47">
        <f>SUM(I14:I15)</f>
        <v>0</v>
      </c>
      <c r="J16" s="47">
        <f>SUM(J14:J15)</f>
        <v>0</v>
      </c>
      <c r="K16" s="47">
        <f>SUM(K14:K15)</f>
        <v>0</v>
      </c>
    </row>
    <row r="17" spans="1:11" ht="22.5" customHeight="1">
      <c r="A17" s="57" t="s">
        <v>21</v>
      </c>
      <c r="B17" s="76"/>
      <c r="C17" s="120"/>
      <c r="D17" s="77"/>
      <c r="E17" s="77"/>
      <c r="F17" s="77"/>
      <c r="G17" s="77"/>
      <c r="H17" s="77"/>
      <c r="I17" s="55"/>
      <c r="J17" s="55"/>
      <c r="K17" s="56"/>
    </row>
    <row r="18" spans="1:11" ht="200.1" customHeight="1">
      <c r="A18" s="397"/>
      <c r="B18" s="398"/>
      <c r="C18" s="398"/>
      <c r="D18" s="398"/>
      <c r="E18" s="398"/>
      <c r="F18" s="398"/>
      <c r="G18" s="398"/>
      <c r="H18" s="398"/>
      <c r="I18" s="398"/>
      <c r="J18" s="398"/>
      <c r="K18" s="399"/>
    </row>
    <row r="19" spans="1:11" ht="16.5" customHeight="1" hidden="1">
      <c r="A19" s="403"/>
      <c r="B19" s="404"/>
      <c r="C19" s="404"/>
      <c r="D19" s="404"/>
      <c r="E19" s="404"/>
      <c r="F19" s="404"/>
      <c r="G19" s="404"/>
      <c r="H19" s="404"/>
      <c r="I19" s="404"/>
      <c r="J19" s="404"/>
      <c r="K19" s="405"/>
    </row>
    <row r="20" spans="1:11" ht="15.75" thickBot="1">
      <c r="A20" s="20" t="s">
        <v>33</v>
      </c>
      <c r="B20" s="21"/>
      <c r="C20" s="21"/>
      <c r="D20" s="21"/>
      <c r="E20" s="21"/>
      <c r="F20" s="21"/>
      <c r="G20" s="21"/>
      <c r="H20" s="21"/>
      <c r="I20" s="21"/>
      <c r="J20" s="21"/>
      <c r="K20" s="22"/>
    </row>
    <row r="21" spans="1:11" ht="15.75" thickTop="1">
      <c r="A21" s="666" t="s">
        <v>12</v>
      </c>
      <c r="B21" s="667"/>
      <c r="C21" s="668"/>
      <c r="D21" s="715" t="s">
        <v>3</v>
      </c>
      <c r="E21" s="715"/>
      <c r="F21" s="715"/>
      <c r="G21" s="715"/>
      <c r="H21" s="715"/>
      <c r="I21" s="715"/>
      <c r="J21" s="715"/>
      <c r="K21" s="715"/>
    </row>
    <row r="22" spans="1:11" ht="28.5" customHeight="1">
      <c r="A22" s="520" t="s">
        <v>23</v>
      </c>
      <c r="B22" s="521"/>
      <c r="C22" s="522"/>
      <c r="D22" s="716" t="s">
        <v>85</v>
      </c>
      <c r="E22" s="716"/>
      <c r="F22" s="716"/>
      <c r="G22" s="716"/>
      <c r="H22" s="716"/>
      <c r="I22" s="716"/>
      <c r="J22" s="716"/>
      <c r="K22" s="716"/>
    </row>
    <row r="23" spans="1:11" ht="15" customHeight="1">
      <c r="A23" s="480"/>
      <c r="B23" s="481"/>
      <c r="C23" s="482"/>
      <c r="D23" s="705" t="s">
        <v>96</v>
      </c>
      <c r="E23" s="705"/>
      <c r="F23" s="706" t="s">
        <v>73</v>
      </c>
      <c r="G23" s="706"/>
      <c r="H23" s="706"/>
      <c r="I23" s="706" t="s">
        <v>76</v>
      </c>
      <c r="J23" s="707" t="s">
        <v>74</v>
      </c>
      <c r="K23" s="706" t="s">
        <v>52</v>
      </c>
    </row>
    <row r="24" spans="1:11" ht="20.25" customHeight="1">
      <c r="A24" s="483"/>
      <c r="B24" s="484"/>
      <c r="C24" s="485"/>
      <c r="D24" s="705"/>
      <c r="E24" s="705"/>
      <c r="F24" s="706"/>
      <c r="G24" s="706"/>
      <c r="H24" s="706"/>
      <c r="I24" s="706"/>
      <c r="J24" s="707"/>
      <c r="K24" s="706"/>
    </row>
    <row r="25" spans="1:11" ht="30" customHeight="1" hidden="1">
      <c r="A25" s="562"/>
      <c r="B25" s="580"/>
      <c r="C25" s="563"/>
      <c r="D25" s="709"/>
      <c r="E25" s="709"/>
      <c r="F25" s="719"/>
      <c r="G25" s="719"/>
      <c r="H25" s="719"/>
      <c r="I25" s="47">
        <f>CEILING(D25*F25,1)</f>
        <v>0</v>
      </c>
      <c r="J25" s="78"/>
      <c r="K25" s="47">
        <f>IF(I25-J25&lt;0,0,I25-J25)</f>
        <v>0</v>
      </c>
    </row>
    <row r="26" spans="1:11" ht="30" customHeight="1" hidden="1">
      <c r="A26" s="587"/>
      <c r="B26" s="589"/>
      <c r="C26" s="119"/>
      <c r="D26" s="720"/>
      <c r="E26" s="720"/>
      <c r="F26" s="721"/>
      <c r="G26" s="721"/>
      <c r="H26" s="721"/>
      <c r="I26" s="47">
        <f>CEILING(D26*F26,1)</f>
        <v>0</v>
      </c>
      <c r="J26" s="82"/>
      <c r="K26" s="47">
        <f>IF(I26-J26&lt;0,0,I26-J26)</f>
        <v>0</v>
      </c>
    </row>
    <row r="27" spans="1:11" ht="15">
      <c r="A27" s="468" t="s">
        <v>20</v>
      </c>
      <c r="B27" s="469"/>
      <c r="C27" s="469"/>
      <c r="D27" s="469"/>
      <c r="E27" s="469"/>
      <c r="F27" s="469"/>
      <c r="G27" s="469"/>
      <c r="H27" s="470"/>
      <c r="I27" s="47">
        <f>SUM(I25:I26)</f>
        <v>0</v>
      </c>
      <c r="J27" s="47">
        <f>SUM(J25:J26)</f>
        <v>0</v>
      </c>
      <c r="K27" s="47">
        <f>SUM(K25:K26)</f>
        <v>0</v>
      </c>
    </row>
    <row r="28" spans="1:11" ht="22.5" customHeight="1">
      <c r="A28" s="57" t="s">
        <v>21</v>
      </c>
      <c r="B28" s="76"/>
      <c r="C28" s="120"/>
      <c r="D28" s="77"/>
      <c r="E28" s="77"/>
      <c r="F28" s="77"/>
      <c r="G28" s="77"/>
      <c r="H28" s="77"/>
      <c r="I28" s="55"/>
      <c r="J28" s="55"/>
      <c r="K28" s="56"/>
    </row>
    <row r="29" spans="1:11" ht="200.1" customHeight="1">
      <c r="A29" s="397"/>
      <c r="B29" s="398"/>
      <c r="C29" s="398"/>
      <c r="D29" s="398"/>
      <c r="E29" s="398"/>
      <c r="F29" s="398"/>
      <c r="G29" s="398"/>
      <c r="H29" s="398"/>
      <c r="I29" s="398"/>
      <c r="J29" s="398"/>
      <c r="K29" s="399"/>
    </row>
    <row r="30" spans="1:11" ht="16.5" customHeight="1" hidden="1">
      <c r="A30" s="403"/>
      <c r="B30" s="404"/>
      <c r="C30" s="404"/>
      <c r="D30" s="404"/>
      <c r="E30" s="404"/>
      <c r="F30" s="404"/>
      <c r="G30" s="404"/>
      <c r="H30" s="404"/>
      <c r="I30" s="404"/>
      <c r="J30" s="404"/>
      <c r="K30" s="405"/>
    </row>
    <row r="31" spans="1:11" ht="15.75" thickBot="1">
      <c r="A31" s="20" t="s">
        <v>34</v>
      </c>
      <c r="B31" s="21"/>
      <c r="C31" s="21"/>
      <c r="D31" s="21"/>
      <c r="E31" s="21"/>
      <c r="F31" s="21"/>
      <c r="G31" s="21"/>
      <c r="H31" s="21"/>
      <c r="I31" s="21"/>
      <c r="J31" s="21"/>
      <c r="K31" s="22"/>
    </row>
    <row r="32" spans="1:11" ht="15.75" thickTop="1">
      <c r="A32" s="18" t="s">
        <v>13</v>
      </c>
      <c r="B32" s="630" t="s">
        <v>14</v>
      </c>
      <c r="C32" s="632"/>
      <c r="D32" s="630" t="s">
        <v>15</v>
      </c>
      <c r="E32" s="632"/>
      <c r="F32" s="724" t="s">
        <v>3</v>
      </c>
      <c r="G32" s="725"/>
      <c r="H32" s="725"/>
      <c r="I32" s="725"/>
      <c r="J32" s="725"/>
      <c r="K32" s="726"/>
    </row>
    <row r="33" spans="1:11" ht="47.25" customHeight="1">
      <c r="A33" s="73" t="s">
        <v>24</v>
      </c>
      <c r="B33" s="520" t="s">
        <v>86</v>
      </c>
      <c r="C33" s="522"/>
      <c r="D33" s="520" t="s">
        <v>25</v>
      </c>
      <c r="E33" s="522"/>
      <c r="F33" s="520" t="s">
        <v>28</v>
      </c>
      <c r="G33" s="521"/>
      <c r="H33" s="521"/>
      <c r="I33" s="521"/>
      <c r="J33" s="521"/>
      <c r="K33" s="522"/>
    </row>
    <row r="34" spans="1:11" ht="15" customHeight="1">
      <c r="A34" s="480"/>
      <c r="B34" s="481"/>
      <c r="C34" s="481"/>
      <c r="D34" s="481"/>
      <c r="E34" s="482"/>
      <c r="F34" s="706" t="s">
        <v>26</v>
      </c>
      <c r="G34" s="707" t="s">
        <v>72</v>
      </c>
      <c r="H34" s="706" t="s">
        <v>27</v>
      </c>
      <c r="I34" s="706" t="s">
        <v>76</v>
      </c>
      <c r="J34" s="707" t="s">
        <v>74</v>
      </c>
      <c r="K34" s="706" t="s">
        <v>52</v>
      </c>
    </row>
    <row r="35" spans="1:11" s="19" customFormat="1" ht="33.75" customHeight="1">
      <c r="A35" s="483"/>
      <c r="B35" s="484"/>
      <c r="C35" s="484"/>
      <c r="D35" s="484"/>
      <c r="E35" s="485"/>
      <c r="F35" s="706"/>
      <c r="G35" s="707"/>
      <c r="H35" s="706"/>
      <c r="I35" s="706"/>
      <c r="J35" s="707"/>
      <c r="K35" s="706"/>
    </row>
    <row r="36" spans="1:11" s="19" customFormat="1" ht="45" customHeight="1" hidden="1">
      <c r="A36" s="48"/>
      <c r="B36" s="722"/>
      <c r="C36" s="723"/>
      <c r="D36" s="511"/>
      <c r="E36" s="511"/>
      <c r="F36" s="79"/>
      <c r="G36" s="72"/>
      <c r="H36" s="49"/>
      <c r="I36" s="47">
        <f>CEILING(F36*G36*H36,1)</f>
        <v>0</v>
      </c>
      <c r="J36" s="78"/>
      <c r="K36" s="47">
        <f>IF(I36-J36&lt;0,0,I36-J36)</f>
        <v>0</v>
      </c>
    </row>
    <row r="37" spans="1:11" s="19" customFormat="1" ht="45" customHeight="1" hidden="1">
      <c r="A37" s="84"/>
      <c r="B37" s="85"/>
      <c r="C37" s="118"/>
      <c r="D37" s="704"/>
      <c r="E37" s="704"/>
      <c r="F37" s="88"/>
      <c r="G37" s="86"/>
      <c r="H37" s="87"/>
      <c r="I37" s="47">
        <f>CEILING(F37*G37*H37,1)</f>
        <v>0</v>
      </c>
      <c r="J37" s="82"/>
      <c r="K37" s="47">
        <f>IF(I37-J37&lt;0,0,I37-J37)</f>
        <v>0</v>
      </c>
    </row>
    <row r="38" spans="1:11" ht="15">
      <c r="A38" s="468" t="s">
        <v>20</v>
      </c>
      <c r="B38" s="469"/>
      <c r="C38" s="469"/>
      <c r="D38" s="469"/>
      <c r="E38" s="469"/>
      <c r="F38" s="469"/>
      <c r="G38" s="469"/>
      <c r="H38" s="470"/>
      <c r="I38" s="47">
        <f>SUM(I36:I37)</f>
        <v>0</v>
      </c>
      <c r="J38" s="47">
        <f>SUM(J36:J37)</f>
        <v>0</v>
      </c>
      <c r="K38" s="47">
        <f>SUM(K36:K37)</f>
        <v>0</v>
      </c>
    </row>
    <row r="39" spans="1:11" ht="22.5" customHeight="1">
      <c r="A39" s="57" t="s">
        <v>21</v>
      </c>
      <c r="B39" s="76"/>
      <c r="C39" s="120"/>
      <c r="D39" s="77"/>
      <c r="E39" s="77"/>
      <c r="F39" s="77"/>
      <c r="G39" s="77"/>
      <c r="H39" s="77"/>
      <c r="I39" s="55"/>
      <c r="J39" s="55"/>
      <c r="K39" s="56"/>
    </row>
    <row r="40" spans="1:11" ht="200.1" customHeight="1">
      <c r="A40" s="397"/>
      <c r="B40" s="398"/>
      <c r="C40" s="398"/>
      <c r="D40" s="398"/>
      <c r="E40" s="398"/>
      <c r="F40" s="398"/>
      <c r="G40" s="398"/>
      <c r="H40" s="398"/>
      <c r="I40" s="398"/>
      <c r="J40" s="398"/>
      <c r="K40" s="399"/>
    </row>
    <row r="41" spans="1:11" ht="16.5" customHeight="1" hidden="1">
      <c r="A41" s="403"/>
      <c r="B41" s="404"/>
      <c r="C41" s="404"/>
      <c r="D41" s="404"/>
      <c r="E41" s="404"/>
      <c r="F41" s="404"/>
      <c r="G41" s="404"/>
      <c r="H41" s="404"/>
      <c r="I41" s="404"/>
      <c r="J41" s="404"/>
      <c r="K41" s="405"/>
    </row>
    <row r="42" spans="1:11" ht="15.75" thickBot="1">
      <c r="A42" s="20" t="s">
        <v>35</v>
      </c>
      <c r="B42" s="21"/>
      <c r="C42" s="21"/>
      <c r="D42" s="21"/>
      <c r="E42" s="21"/>
      <c r="F42" s="21"/>
      <c r="G42" s="21"/>
      <c r="H42" s="21"/>
      <c r="I42" s="21"/>
      <c r="J42" s="21"/>
      <c r="K42" s="22"/>
    </row>
    <row r="43" spans="1:11" ht="15.75" thickTop="1">
      <c r="A43" s="666" t="s">
        <v>18</v>
      </c>
      <c r="B43" s="667"/>
      <c r="C43" s="668"/>
      <c r="D43" s="575" t="s">
        <v>3</v>
      </c>
      <c r="E43" s="576"/>
      <c r="F43" s="576"/>
      <c r="G43" s="576"/>
      <c r="H43" s="576"/>
      <c r="I43" s="576"/>
      <c r="J43" s="576"/>
      <c r="K43" s="577"/>
    </row>
    <row r="44" spans="1:11" ht="30" customHeight="1">
      <c r="A44" s="520" t="s">
        <v>29</v>
      </c>
      <c r="B44" s="521"/>
      <c r="C44" s="522"/>
      <c r="D44" s="520" t="s">
        <v>30</v>
      </c>
      <c r="E44" s="521"/>
      <c r="F44" s="521"/>
      <c r="G44" s="521"/>
      <c r="H44" s="521"/>
      <c r="I44" s="521"/>
      <c r="J44" s="521"/>
      <c r="K44" s="522"/>
    </row>
    <row r="45" spans="1:11" ht="15" customHeight="1">
      <c r="A45" s="480"/>
      <c r="B45" s="481"/>
      <c r="C45" s="482"/>
      <c r="D45" s="705" t="s">
        <v>31</v>
      </c>
      <c r="E45" s="705"/>
      <c r="F45" s="706" t="s">
        <v>26</v>
      </c>
      <c r="G45" s="706"/>
      <c r="H45" s="706"/>
      <c r="I45" s="706" t="s">
        <v>76</v>
      </c>
      <c r="J45" s="707" t="s">
        <v>74</v>
      </c>
      <c r="K45" s="706" t="s">
        <v>52</v>
      </c>
    </row>
    <row r="46" spans="1:11" ht="15">
      <c r="A46" s="483"/>
      <c r="B46" s="484"/>
      <c r="C46" s="485"/>
      <c r="D46" s="705"/>
      <c r="E46" s="705"/>
      <c r="F46" s="706"/>
      <c r="G46" s="706"/>
      <c r="H46" s="706"/>
      <c r="I46" s="706"/>
      <c r="J46" s="707"/>
      <c r="K46" s="706"/>
    </row>
    <row r="47" spans="1:11" ht="45.75" customHeight="1" hidden="1">
      <c r="A47" s="465"/>
      <c r="B47" s="466"/>
      <c r="C47" s="467"/>
      <c r="D47" s="708"/>
      <c r="E47" s="708"/>
      <c r="F47" s="709"/>
      <c r="G47" s="709"/>
      <c r="H47" s="709"/>
      <c r="I47" s="47">
        <f>CEILING(D47*F47,1)</f>
        <v>0</v>
      </c>
      <c r="J47" s="78"/>
      <c r="K47" s="47">
        <f>IF(I47-J47&lt;0,0,I47-J47)</f>
        <v>0</v>
      </c>
    </row>
    <row r="48" spans="1:11" ht="45.75" customHeight="1" hidden="1">
      <c r="A48" s="727"/>
      <c r="B48" s="728"/>
      <c r="C48" s="121"/>
      <c r="D48" s="729"/>
      <c r="E48" s="729"/>
      <c r="F48" s="720"/>
      <c r="G48" s="720"/>
      <c r="H48" s="720"/>
      <c r="I48" s="47">
        <f>CEILING(D48*F48,1)</f>
        <v>0</v>
      </c>
      <c r="J48" s="82"/>
      <c r="K48" s="47">
        <f>IF(I48-J48&lt;0,0,I48-J48)</f>
        <v>0</v>
      </c>
    </row>
    <row r="49" spans="1:11" ht="15">
      <c r="A49" s="468" t="s">
        <v>20</v>
      </c>
      <c r="B49" s="469"/>
      <c r="C49" s="469"/>
      <c r="D49" s="469"/>
      <c r="E49" s="469"/>
      <c r="F49" s="469"/>
      <c r="G49" s="469"/>
      <c r="H49" s="470"/>
      <c r="I49" s="47">
        <f>SUM(I47:I48)</f>
        <v>0</v>
      </c>
      <c r="J49" s="47">
        <f>SUM(J47:J48)</f>
        <v>0</v>
      </c>
      <c r="K49" s="47">
        <f>SUM(K47:K48)</f>
        <v>0</v>
      </c>
    </row>
    <row r="50" spans="1:11" ht="22.5" customHeight="1">
      <c r="A50" s="57" t="s">
        <v>21</v>
      </c>
      <c r="B50" s="76"/>
      <c r="C50" s="120"/>
      <c r="D50" s="77"/>
      <c r="E50" s="77"/>
      <c r="F50" s="77"/>
      <c r="G50" s="77"/>
      <c r="H50" s="77"/>
      <c r="I50" s="55"/>
      <c r="J50" s="55"/>
      <c r="K50" s="56"/>
    </row>
    <row r="51" spans="1:11" ht="200.1" customHeight="1">
      <c r="A51" s="397"/>
      <c r="B51" s="398"/>
      <c r="C51" s="398"/>
      <c r="D51" s="398"/>
      <c r="E51" s="398"/>
      <c r="F51" s="398"/>
      <c r="G51" s="398"/>
      <c r="H51" s="398"/>
      <c r="I51" s="398"/>
      <c r="J51" s="398"/>
      <c r="K51" s="399"/>
    </row>
    <row r="52" spans="1:11" ht="16.5" customHeight="1" hidden="1">
      <c r="A52" s="403"/>
      <c r="B52" s="404"/>
      <c r="C52" s="404"/>
      <c r="D52" s="404"/>
      <c r="E52" s="404"/>
      <c r="F52" s="404"/>
      <c r="G52" s="404"/>
      <c r="H52" s="404"/>
      <c r="I52" s="404"/>
      <c r="J52" s="404"/>
      <c r="K52" s="405"/>
    </row>
    <row r="53" spans="1:11" ht="15.75" thickBot="1">
      <c r="A53" s="20" t="s">
        <v>37</v>
      </c>
      <c r="B53" s="21"/>
      <c r="C53" s="21"/>
      <c r="D53" s="21"/>
      <c r="E53" s="21"/>
      <c r="F53" s="21"/>
      <c r="G53" s="21"/>
      <c r="H53" s="21"/>
      <c r="I53" s="21"/>
      <c r="J53" s="21"/>
      <c r="K53" s="22"/>
    </row>
    <row r="54" spans="1:11" ht="15.75" thickTop="1">
      <c r="A54" s="666" t="s">
        <v>16</v>
      </c>
      <c r="B54" s="667"/>
      <c r="C54" s="668"/>
      <c r="D54" s="575" t="s">
        <v>3</v>
      </c>
      <c r="E54" s="576"/>
      <c r="F54" s="576"/>
      <c r="G54" s="576"/>
      <c r="H54" s="576"/>
      <c r="I54" s="576"/>
      <c r="J54" s="576"/>
      <c r="K54" s="577"/>
    </row>
    <row r="55" spans="1:11" ht="28.5" customHeight="1">
      <c r="A55" s="520" t="s">
        <v>36</v>
      </c>
      <c r="B55" s="521"/>
      <c r="C55" s="522"/>
      <c r="D55" s="520" t="s">
        <v>38</v>
      </c>
      <c r="E55" s="521"/>
      <c r="F55" s="521"/>
      <c r="G55" s="521"/>
      <c r="H55" s="521"/>
      <c r="I55" s="521"/>
      <c r="J55" s="521"/>
      <c r="K55" s="522"/>
    </row>
    <row r="56" spans="1:11" ht="15" customHeight="1">
      <c r="A56" s="480"/>
      <c r="B56" s="481"/>
      <c r="C56" s="482"/>
      <c r="D56" s="705" t="s">
        <v>31</v>
      </c>
      <c r="E56" s="705"/>
      <c r="F56" s="706" t="s">
        <v>26</v>
      </c>
      <c r="G56" s="706"/>
      <c r="H56" s="706"/>
      <c r="I56" s="706" t="s">
        <v>76</v>
      </c>
      <c r="J56" s="707" t="s">
        <v>74</v>
      </c>
      <c r="K56" s="706" t="s">
        <v>52</v>
      </c>
    </row>
    <row r="57" spans="1:11" ht="15">
      <c r="A57" s="483"/>
      <c r="B57" s="484"/>
      <c r="C57" s="485"/>
      <c r="D57" s="705"/>
      <c r="E57" s="705"/>
      <c r="F57" s="706"/>
      <c r="G57" s="706"/>
      <c r="H57" s="706"/>
      <c r="I57" s="706"/>
      <c r="J57" s="707"/>
      <c r="K57" s="706"/>
    </row>
    <row r="58" spans="1:11" ht="30" customHeight="1" hidden="1">
      <c r="A58" s="562"/>
      <c r="B58" s="580"/>
      <c r="C58" s="563"/>
      <c r="D58" s="708"/>
      <c r="E58" s="708"/>
      <c r="F58" s="730"/>
      <c r="G58" s="730"/>
      <c r="H58" s="730"/>
      <c r="I58" s="47">
        <f>CEILING(D58*F58,1)</f>
        <v>0</v>
      </c>
      <c r="J58" s="78"/>
      <c r="K58" s="47">
        <f>IF(I58-J58&lt;0,0,I58-J58)</f>
        <v>0</v>
      </c>
    </row>
    <row r="59" spans="1:11" ht="30" customHeight="1" hidden="1">
      <c r="A59" s="587"/>
      <c r="B59" s="589"/>
      <c r="C59" s="119"/>
      <c r="D59" s="729"/>
      <c r="E59" s="729"/>
      <c r="F59" s="731"/>
      <c r="G59" s="731"/>
      <c r="H59" s="731"/>
      <c r="I59" s="47">
        <f>CEILING(D59*F59,1)</f>
        <v>0</v>
      </c>
      <c r="J59" s="82"/>
      <c r="K59" s="47">
        <f>IF(I59-J59&lt;0,0,I59-J59)</f>
        <v>0</v>
      </c>
    </row>
    <row r="60" spans="1:11" ht="15">
      <c r="A60" s="468" t="s">
        <v>20</v>
      </c>
      <c r="B60" s="469"/>
      <c r="C60" s="469"/>
      <c r="D60" s="469"/>
      <c r="E60" s="469"/>
      <c r="F60" s="469"/>
      <c r="G60" s="469"/>
      <c r="H60" s="470"/>
      <c r="I60" s="47">
        <f>SUM(I58:I59)</f>
        <v>0</v>
      </c>
      <c r="J60" s="47">
        <f>SUM(J58:J59)</f>
        <v>0</v>
      </c>
      <c r="K60" s="47">
        <f>SUM(K58:K59)</f>
        <v>0</v>
      </c>
    </row>
    <row r="61" spans="1:11" ht="22.5" customHeight="1">
      <c r="A61" s="57" t="s">
        <v>21</v>
      </c>
      <c r="B61" s="76"/>
      <c r="C61" s="120"/>
      <c r="D61" s="77"/>
      <c r="E61" s="77"/>
      <c r="F61" s="77"/>
      <c r="G61" s="77"/>
      <c r="H61" s="77"/>
      <c r="I61" s="55"/>
      <c r="J61" s="55"/>
      <c r="K61" s="56"/>
    </row>
    <row r="62" spans="1:11" ht="200.1" customHeight="1">
      <c r="A62" s="397"/>
      <c r="B62" s="398"/>
      <c r="C62" s="398"/>
      <c r="D62" s="398"/>
      <c r="E62" s="398"/>
      <c r="F62" s="398"/>
      <c r="G62" s="398"/>
      <c r="H62" s="398"/>
      <c r="I62" s="398"/>
      <c r="J62" s="398"/>
      <c r="K62" s="399"/>
    </row>
    <row r="63" spans="1:11" ht="16.5" customHeight="1" hidden="1">
      <c r="A63" s="403"/>
      <c r="B63" s="404"/>
      <c r="C63" s="404"/>
      <c r="D63" s="404"/>
      <c r="E63" s="404"/>
      <c r="F63" s="404"/>
      <c r="G63" s="404"/>
      <c r="H63" s="404"/>
      <c r="I63" s="404"/>
      <c r="J63" s="404"/>
      <c r="K63" s="405"/>
    </row>
    <row r="64" spans="1:11" ht="15.75" thickBot="1">
      <c r="A64" s="20" t="s">
        <v>39</v>
      </c>
      <c r="B64" s="21"/>
      <c r="C64" s="21"/>
      <c r="D64" s="21"/>
      <c r="E64" s="21"/>
      <c r="F64" s="21"/>
      <c r="G64" s="21"/>
      <c r="H64" s="21"/>
      <c r="I64" s="21"/>
      <c r="J64" s="21"/>
      <c r="K64" s="22"/>
    </row>
    <row r="65" spans="1:11" ht="15.75" thickTop="1">
      <c r="A65" s="666" t="s">
        <v>17</v>
      </c>
      <c r="B65" s="667"/>
      <c r="C65" s="668"/>
      <c r="D65" s="575" t="s">
        <v>3</v>
      </c>
      <c r="E65" s="576"/>
      <c r="F65" s="576"/>
      <c r="G65" s="576"/>
      <c r="H65" s="576"/>
      <c r="I65" s="576"/>
      <c r="J65" s="576"/>
      <c r="K65" s="577"/>
    </row>
    <row r="66" spans="1:11" ht="28.5" customHeight="1">
      <c r="A66" s="520" t="s">
        <v>87</v>
      </c>
      <c r="B66" s="521"/>
      <c r="C66" s="522"/>
      <c r="D66" s="741" t="s">
        <v>40</v>
      </c>
      <c r="E66" s="742"/>
      <c r="F66" s="742"/>
      <c r="G66" s="742"/>
      <c r="H66" s="742"/>
      <c r="I66" s="742"/>
      <c r="J66" s="742"/>
      <c r="K66" s="743"/>
    </row>
    <row r="67" spans="1:11" ht="15" customHeight="1">
      <c r="A67" s="480"/>
      <c r="B67" s="481"/>
      <c r="C67" s="482"/>
      <c r="D67" s="705" t="s">
        <v>31</v>
      </c>
      <c r="E67" s="705"/>
      <c r="F67" s="706" t="s">
        <v>26</v>
      </c>
      <c r="G67" s="706"/>
      <c r="H67" s="706"/>
      <c r="I67" s="706" t="s">
        <v>76</v>
      </c>
      <c r="J67" s="707" t="s">
        <v>74</v>
      </c>
      <c r="K67" s="706" t="s">
        <v>52</v>
      </c>
    </row>
    <row r="68" spans="1:11" ht="15">
      <c r="A68" s="483"/>
      <c r="B68" s="484"/>
      <c r="C68" s="485"/>
      <c r="D68" s="705"/>
      <c r="E68" s="705"/>
      <c r="F68" s="706"/>
      <c r="G68" s="706"/>
      <c r="H68" s="706"/>
      <c r="I68" s="706"/>
      <c r="J68" s="707"/>
      <c r="K68" s="706"/>
    </row>
    <row r="69" spans="1:11" ht="30" customHeight="1" hidden="1">
      <c r="A69" s="738"/>
      <c r="B69" s="739"/>
      <c r="C69" s="740"/>
      <c r="D69" s="744"/>
      <c r="E69" s="744"/>
      <c r="F69" s="745"/>
      <c r="G69" s="745"/>
      <c r="H69" s="745"/>
      <c r="I69" s="47">
        <f>CEILING(D69*F69,1)</f>
        <v>0</v>
      </c>
      <c r="J69" s="78"/>
      <c r="K69" s="47">
        <f>IF(I69-J69&lt;0,0,I69-J69)</f>
        <v>0</v>
      </c>
    </row>
    <row r="70" spans="1:11" ht="30" customHeight="1">
      <c r="A70" s="738" t="s">
        <v>56</v>
      </c>
      <c r="B70" s="739"/>
      <c r="C70" s="740"/>
      <c r="D70" s="744"/>
      <c r="E70" s="744"/>
      <c r="F70" s="745"/>
      <c r="G70" s="745"/>
      <c r="H70" s="745"/>
      <c r="I70" s="47">
        <f>CEILING(D70*F70,1)</f>
        <v>0</v>
      </c>
      <c r="J70" s="82"/>
      <c r="K70" s="47">
        <f>IF(I70-J70&lt;0,0,I70-J70)</f>
        <v>0</v>
      </c>
    </row>
    <row r="71" spans="1:11" ht="15">
      <c r="A71" s="468" t="s">
        <v>20</v>
      </c>
      <c r="B71" s="469"/>
      <c r="C71" s="469"/>
      <c r="D71" s="469"/>
      <c r="E71" s="469"/>
      <c r="F71" s="469"/>
      <c r="G71" s="469"/>
      <c r="H71" s="470"/>
      <c r="I71" s="47">
        <f>SUM(I69:I70)</f>
        <v>0</v>
      </c>
      <c r="J71" s="47">
        <f>SUM(J69:J70)</f>
        <v>0</v>
      </c>
      <c r="K71" s="47">
        <f>SUM(K69:K70)</f>
        <v>0</v>
      </c>
    </row>
    <row r="72" spans="1:11" ht="22.5" customHeight="1">
      <c r="A72" s="57" t="s">
        <v>21</v>
      </c>
      <c r="B72" s="76"/>
      <c r="C72" s="120"/>
      <c r="D72" s="77"/>
      <c r="E72" s="77"/>
      <c r="F72" s="77"/>
      <c r="G72" s="77"/>
      <c r="H72" s="77"/>
      <c r="I72" s="55"/>
      <c r="J72" s="55"/>
      <c r="K72" s="56"/>
    </row>
    <row r="73" spans="1:11" ht="200.1" customHeight="1">
      <c r="A73" s="758"/>
      <c r="B73" s="759"/>
      <c r="C73" s="759"/>
      <c r="D73" s="759"/>
      <c r="E73" s="759"/>
      <c r="F73" s="759"/>
      <c r="G73" s="759"/>
      <c r="H73" s="759"/>
      <c r="I73" s="759"/>
      <c r="J73" s="759"/>
      <c r="K73" s="760"/>
    </row>
    <row r="74" spans="1:11" ht="16.5" customHeight="1" hidden="1">
      <c r="A74" s="761"/>
      <c r="B74" s="762"/>
      <c r="C74" s="762"/>
      <c r="D74" s="762"/>
      <c r="E74" s="762"/>
      <c r="F74" s="762"/>
      <c r="G74" s="762"/>
      <c r="H74" s="762"/>
      <c r="I74" s="762"/>
      <c r="J74" s="762"/>
      <c r="K74" s="763"/>
    </row>
    <row r="75" spans="1:11" ht="15.75" thickBot="1">
      <c r="A75" s="764" t="s">
        <v>229</v>
      </c>
      <c r="B75" s="765"/>
      <c r="C75" s="21"/>
      <c r="D75" s="21"/>
      <c r="E75" s="21"/>
      <c r="F75" s="21"/>
      <c r="G75" s="21"/>
      <c r="H75" s="21"/>
      <c r="I75" s="21"/>
      <c r="J75" s="21"/>
      <c r="K75" s="22"/>
    </row>
    <row r="76" spans="1:11" ht="15.75" thickTop="1">
      <c r="A76" s="666" t="s">
        <v>18</v>
      </c>
      <c r="B76" s="667"/>
      <c r="C76" s="667"/>
      <c r="D76" s="667"/>
      <c r="E76" s="667"/>
      <c r="F76" s="667"/>
      <c r="G76" s="667"/>
      <c r="H76" s="667"/>
      <c r="I76" s="667"/>
      <c r="J76" s="667"/>
      <c r="K76" s="668"/>
    </row>
    <row r="77" spans="1:11" ht="48.75" customHeight="1">
      <c r="A77" s="520" t="s">
        <v>235</v>
      </c>
      <c r="B77" s="521"/>
      <c r="C77" s="521"/>
      <c r="D77" s="521"/>
      <c r="E77" s="521"/>
      <c r="F77" s="521"/>
      <c r="G77" s="521"/>
      <c r="H77" s="521"/>
      <c r="I77" s="521"/>
      <c r="J77" s="521"/>
      <c r="K77" s="522"/>
    </row>
    <row r="78" spans="1:11" ht="15" customHeight="1">
      <c r="A78" s="480"/>
      <c r="B78" s="481"/>
      <c r="C78" s="481"/>
      <c r="D78" s="481"/>
      <c r="E78" s="481"/>
      <c r="F78" s="481"/>
      <c r="G78" s="481"/>
      <c r="H78" s="482"/>
      <c r="I78" s="706" t="s">
        <v>76</v>
      </c>
      <c r="J78" s="707" t="s">
        <v>74</v>
      </c>
      <c r="K78" s="706" t="s">
        <v>52</v>
      </c>
    </row>
    <row r="79" spans="1:11" ht="15.75" thickBot="1">
      <c r="A79" s="483"/>
      <c r="B79" s="484"/>
      <c r="C79" s="484"/>
      <c r="D79" s="484"/>
      <c r="E79" s="484"/>
      <c r="F79" s="484"/>
      <c r="G79" s="484"/>
      <c r="H79" s="485"/>
      <c r="I79" s="747"/>
      <c r="J79" s="707"/>
      <c r="K79" s="706"/>
    </row>
    <row r="80" spans="1:11" ht="30" customHeight="1" hidden="1">
      <c r="A80" s="748"/>
      <c r="B80" s="749"/>
      <c r="C80" s="749"/>
      <c r="D80" s="749"/>
      <c r="E80" s="749"/>
      <c r="F80" s="749"/>
      <c r="G80" s="749"/>
      <c r="H80" s="750"/>
      <c r="I80" s="71"/>
      <c r="J80" s="78"/>
      <c r="K80" s="47">
        <f>IF(I80-J80&lt;0,0,I80-J80)</f>
        <v>0</v>
      </c>
    </row>
    <row r="81" spans="1:11" ht="30" customHeight="1" hidden="1" thickBot="1">
      <c r="A81" s="755"/>
      <c r="B81" s="756"/>
      <c r="C81" s="756"/>
      <c r="D81" s="756"/>
      <c r="E81" s="756"/>
      <c r="F81" s="756"/>
      <c r="G81" s="756"/>
      <c r="H81" s="757"/>
      <c r="I81" s="89"/>
      <c r="J81" s="90"/>
      <c r="K81" s="80">
        <f>IF(I81-J81&lt;0,0,I81-J81)</f>
        <v>0</v>
      </c>
    </row>
    <row r="82" spans="1:11" ht="15.75" thickTop="1">
      <c r="A82" s="81" t="s">
        <v>13</v>
      </c>
      <c r="B82" s="630" t="s">
        <v>14</v>
      </c>
      <c r="C82" s="632"/>
      <c r="D82" s="630" t="s">
        <v>15</v>
      </c>
      <c r="E82" s="632"/>
      <c r="F82" s="630" t="s">
        <v>3</v>
      </c>
      <c r="G82" s="631"/>
      <c r="H82" s="631"/>
      <c r="I82" s="631"/>
      <c r="J82" s="631"/>
      <c r="K82" s="632"/>
    </row>
    <row r="83" spans="1:11" ht="47.25" customHeight="1">
      <c r="A83" s="73" t="s">
        <v>24</v>
      </c>
      <c r="B83" s="520" t="s">
        <v>86</v>
      </c>
      <c r="C83" s="522"/>
      <c r="D83" s="520" t="s">
        <v>25</v>
      </c>
      <c r="E83" s="522"/>
      <c r="F83" s="520" t="s">
        <v>28</v>
      </c>
      <c r="G83" s="521"/>
      <c r="H83" s="521"/>
      <c r="I83" s="521"/>
      <c r="J83" s="521"/>
      <c r="K83" s="522"/>
    </row>
    <row r="84" spans="1:11" ht="15" customHeight="1">
      <c r="A84" s="480"/>
      <c r="B84" s="481"/>
      <c r="C84" s="481"/>
      <c r="D84" s="481"/>
      <c r="E84" s="482"/>
      <c r="F84" s="706" t="s">
        <v>26</v>
      </c>
      <c r="G84" s="707" t="s">
        <v>72</v>
      </c>
      <c r="H84" s="706" t="s">
        <v>27</v>
      </c>
      <c r="I84" s="706" t="s">
        <v>76</v>
      </c>
      <c r="J84" s="707" t="s">
        <v>74</v>
      </c>
      <c r="K84" s="706" t="s">
        <v>52</v>
      </c>
    </row>
    <row r="85" spans="1:11" s="19" customFormat="1" ht="33.75" customHeight="1">
      <c r="A85" s="483"/>
      <c r="B85" s="484"/>
      <c r="C85" s="484"/>
      <c r="D85" s="484"/>
      <c r="E85" s="485"/>
      <c r="F85" s="706"/>
      <c r="G85" s="707"/>
      <c r="H85" s="706"/>
      <c r="I85" s="706"/>
      <c r="J85" s="707"/>
      <c r="K85" s="706"/>
    </row>
    <row r="86" spans="1:11" s="19" customFormat="1" ht="45" customHeight="1" hidden="1">
      <c r="A86" s="48"/>
      <c r="B86" s="722"/>
      <c r="C86" s="723"/>
      <c r="D86" s="511"/>
      <c r="E86" s="511"/>
      <c r="F86" s="79"/>
      <c r="G86" s="72"/>
      <c r="H86" s="49"/>
      <c r="I86" s="47">
        <f>CEILING(F86*G86*H86,1)</f>
        <v>0</v>
      </c>
      <c r="J86" s="78"/>
      <c r="K86" s="47">
        <f>IF(I86-J86&lt;0,0,I86-J86)</f>
        <v>0</v>
      </c>
    </row>
    <row r="87" spans="1:11" s="19" customFormat="1" ht="45" customHeight="1" hidden="1">
      <c r="A87" s="84"/>
      <c r="B87" s="85"/>
      <c r="C87" s="118"/>
      <c r="D87" s="704"/>
      <c r="E87" s="704"/>
      <c r="F87" s="88"/>
      <c r="G87" s="86"/>
      <c r="H87" s="87"/>
      <c r="I87" s="47">
        <f>CEILING(F87*G87*H87,1)</f>
        <v>0</v>
      </c>
      <c r="J87" s="82"/>
      <c r="K87" s="47">
        <f>IF(I87-J87&lt;0,0,I87-J87)</f>
        <v>0</v>
      </c>
    </row>
    <row r="88" spans="1:11" ht="15">
      <c r="A88" s="468" t="s">
        <v>20</v>
      </c>
      <c r="B88" s="469"/>
      <c r="C88" s="469"/>
      <c r="D88" s="469"/>
      <c r="E88" s="469"/>
      <c r="F88" s="469"/>
      <c r="G88" s="469"/>
      <c r="H88" s="470"/>
      <c r="I88" s="47">
        <f>SUM(I80:I81,I86:I87)</f>
        <v>0</v>
      </c>
      <c r="J88" s="47">
        <f>SUM(J80:J87)</f>
        <v>0</v>
      </c>
      <c r="K88" s="47">
        <f>SUM(K80:K87)</f>
        <v>0</v>
      </c>
    </row>
    <row r="89" spans="1:11" ht="22.5" customHeight="1">
      <c r="A89" s="57" t="s">
        <v>21</v>
      </c>
      <c r="B89" s="76"/>
      <c r="C89" s="120"/>
      <c r="D89" s="77"/>
      <c r="E89" s="77"/>
      <c r="F89" s="77"/>
      <c r="G89" s="77"/>
      <c r="H89" s="77"/>
      <c r="I89" s="55"/>
      <c r="J89" s="55"/>
      <c r="K89" s="56"/>
    </row>
    <row r="90" spans="1:11" ht="200.1" customHeight="1">
      <c r="A90" s="397"/>
      <c r="B90" s="398"/>
      <c r="C90" s="398"/>
      <c r="D90" s="398"/>
      <c r="E90" s="398"/>
      <c r="F90" s="398"/>
      <c r="G90" s="398"/>
      <c r="H90" s="398"/>
      <c r="I90" s="398"/>
      <c r="J90" s="398"/>
      <c r="K90" s="399"/>
    </row>
    <row r="91" spans="1:11" ht="16.5" customHeight="1" hidden="1">
      <c r="A91" s="403"/>
      <c r="B91" s="404"/>
      <c r="C91" s="404"/>
      <c r="D91" s="404"/>
      <c r="E91" s="404"/>
      <c r="F91" s="404"/>
      <c r="G91" s="404"/>
      <c r="H91" s="404"/>
      <c r="I91" s="404"/>
      <c r="J91" s="404"/>
      <c r="K91" s="405"/>
    </row>
    <row r="92" spans="1:11" ht="15.75" thickBot="1">
      <c r="A92" s="23" t="s">
        <v>47</v>
      </c>
      <c r="B92" s="24"/>
      <c r="C92" s="24"/>
      <c r="D92" s="24"/>
      <c r="E92" s="24"/>
      <c r="F92" s="24"/>
      <c r="G92" s="24"/>
      <c r="H92" s="24"/>
      <c r="I92" s="24"/>
      <c r="J92" s="24"/>
      <c r="K92" s="25"/>
    </row>
    <row r="93" spans="1:11" ht="15.75" thickTop="1">
      <c r="A93" s="666" t="s">
        <v>49</v>
      </c>
      <c r="B93" s="667"/>
      <c r="C93" s="667"/>
      <c r="D93" s="667"/>
      <c r="E93" s="667"/>
      <c r="F93" s="667"/>
      <c r="G93" s="667"/>
      <c r="H93" s="667"/>
      <c r="I93" s="667"/>
      <c r="J93" s="667"/>
      <c r="K93" s="668"/>
    </row>
    <row r="94" spans="1:11" ht="28.5" customHeight="1">
      <c r="A94" s="520" t="s">
        <v>48</v>
      </c>
      <c r="B94" s="521"/>
      <c r="C94" s="521"/>
      <c r="D94" s="521"/>
      <c r="E94" s="521"/>
      <c r="F94" s="521"/>
      <c r="G94" s="521"/>
      <c r="H94" s="521"/>
      <c r="I94" s="521"/>
      <c r="J94" s="521"/>
      <c r="K94" s="522"/>
    </row>
    <row r="95" spans="1:11" ht="15" customHeight="1">
      <c r="A95" s="480"/>
      <c r="B95" s="481"/>
      <c r="C95" s="481"/>
      <c r="D95" s="481"/>
      <c r="E95" s="481"/>
      <c r="F95" s="481"/>
      <c r="G95" s="481"/>
      <c r="H95" s="482"/>
      <c r="I95" s="706" t="s">
        <v>76</v>
      </c>
      <c r="J95" s="707" t="s">
        <v>74</v>
      </c>
      <c r="K95" s="706" t="s">
        <v>52</v>
      </c>
    </row>
    <row r="96" spans="1:11" ht="15">
      <c r="A96" s="483"/>
      <c r="B96" s="484"/>
      <c r="C96" s="484"/>
      <c r="D96" s="484"/>
      <c r="E96" s="484"/>
      <c r="F96" s="484"/>
      <c r="G96" s="484"/>
      <c r="H96" s="485"/>
      <c r="I96" s="747"/>
      <c r="J96" s="707"/>
      <c r="K96" s="706"/>
    </row>
    <row r="97" spans="1:11" ht="30" customHeight="1" hidden="1">
      <c r="A97" s="748"/>
      <c r="B97" s="749"/>
      <c r="C97" s="749"/>
      <c r="D97" s="749"/>
      <c r="E97" s="749"/>
      <c r="F97" s="749"/>
      <c r="G97" s="749"/>
      <c r="H97" s="750"/>
      <c r="I97" s="71"/>
      <c r="J97" s="78"/>
      <c r="K97" s="47">
        <f>IF(I97-J97&lt;0,0,I97-J97)</f>
        <v>0</v>
      </c>
    </row>
    <row r="98" spans="1:11" ht="30" customHeight="1" hidden="1">
      <c r="A98" s="727"/>
      <c r="B98" s="746"/>
      <c r="C98" s="746"/>
      <c r="D98" s="746"/>
      <c r="E98" s="746"/>
      <c r="F98" s="746"/>
      <c r="G98" s="746"/>
      <c r="H98" s="728"/>
      <c r="I98" s="91"/>
      <c r="J98" s="82"/>
      <c r="K98" s="47">
        <f>IF(I98-J98&lt;0,0,I98-J98)</f>
        <v>0</v>
      </c>
    </row>
    <row r="99" spans="1:11" ht="15">
      <c r="A99" s="468" t="s">
        <v>20</v>
      </c>
      <c r="B99" s="469"/>
      <c r="C99" s="469"/>
      <c r="D99" s="469"/>
      <c r="E99" s="469"/>
      <c r="F99" s="469"/>
      <c r="G99" s="469"/>
      <c r="H99" s="470"/>
      <c r="I99" s="47">
        <f>SUM(I97:I98)</f>
        <v>0</v>
      </c>
      <c r="J99" s="47">
        <f>SUM(J97:J98)</f>
        <v>0</v>
      </c>
      <c r="K99" s="47">
        <f>SUM(K97:K98)</f>
        <v>0</v>
      </c>
    </row>
    <row r="100" spans="1:11" ht="22.5" customHeight="1">
      <c r="A100" s="57" t="s">
        <v>21</v>
      </c>
      <c r="B100" s="76"/>
      <c r="C100" s="120"/>
      <c r="D100" s="77"/>
      <c r="E100" s="77"/>
      <c r="F100" s="77"/>
      <c r="G100" s="77"/>
      <c r="H100" s="77"/>
      <c r="I100" s="55"/>
      <c r="J100" s="55"/>
      <c r="K100" s="56"/>
    </row>
    <row r="101" spans="1:11" ht="200.1" customHeight="1">
      <c r="A101" s="397"/>
      <c r="B101" s="398"/>
      <c r="C101" s="398"/>
      <c r="D101" s="398"/>
      <c r="E101" s="398"/>
      <c r="F101" s="398"/>
      <c r="G101" s="398"/>
      <c r="H101" s="398"/>
      <c r="I101" s="398"/>
      <c r="J101" s="398"/>
      <c r="K101" s="399"/>
    </row>
    <row r="102" spans="1:11" ht="16.5" customHeight="1" hidden="1">
      <c r="A102" s="403"/>
      <c r="B102" s="404"/>
      <c r="C102" s="404"/>
      <c r="D102" s="404"/>
      <c r="E102" s="404"/>
      <c r="F102" s="404"/>
      <c r="G102" s="404"/>
      <c r="H102" s="404"/>
      <c r="I102" s="404"/>
      <c r="J102" s="404"/>
      <c r="K102" s="405"/>
    </row>
    <row r="103" spans="1:11" ht="15.75" thickBot="1">
      <c r="A103" s="23" t="s">
        <v>46</v>
      </c>
      <c r="B103" s="24"/>
      <c r="C103" s="24"/>
      <c r="D103" s="24"/>
      <c r="E103" s="24"/>
      <c r="F103" s="24"/>
      <c r="G103" s="24"/>
      <c r="H103" s="24"/>
      <c r="I103" s="24"/>
      <c r="J103" s="24"/>
      <c r="K103" s="25"/>
    </row>
    <row r="104" spans="1:11" ht="15.75" thickTop="1">
      <c r="A104" s="666" t="s">
        <v>19</v>
      </c>
      <c r="B104" s="667"/>
      <c r="C104" s="668"/>
      <c r="D104" s="575" t="s">
        <v>3</v>
      </c>
      <c r="E104" s="576"/>
      <c r="F104" s="576"/>
      <c r="G104" s="576"/>
      <c r="H104" s="576"/>
      <c r="I104" s="576"/>
      <c r="J104" s="576"/>
      <c r="K104" s="577"/>
    </row>
    <row r="105" spans="1:11" ht="28.5" customHeight="1">
      <c r="A105" s="520" t="s">
        <v>88</v>
      </c>
      <c r="B105" s="521"/>
      <c r="C105" s="522"/>
      <c r="D105" s="520" t="s">
        <v>83</v>
      </c>
      <c r="E105" s="521"/>
      <c r="F105" s="521"/>
      <c r="G105" s="521"/>
      <c r="H105" s="521"/>
      <c r="I105" s="521"/>
      <c r="J105" s="521"/>
      <c r="K105" s="522"/>
    </row>
    <row r="106" spans="1:11" ht="15" customHeight="1">
      <c r="A106" s="480"/>
      <c r="B106" s="481"/>
      <c r="C106" s="482"/>
      <c r="D106" s="705" t="s">
        <v>96</v>
      </c>
      <c r="E106" s="705"/>
      <c r="F106" s="706" t="s">
        <v>105</v>
      </c>
      <c r="G106" s="706"/>
      <c r="H106" s="706"/>
      <c r="I106" s="706" t="s">
        <v>76</v>
      </c>
      <c r="J106" s="707" t="s">
        <v>74</v>
      </c>
      <c r="K106" s="706" t="s">
        <v>52</v>
      </c>
    </row>
    <row r="107" spans="1:11" ht="15">
      <c r="A107" s="483"/>
      <c r="B107" s="484"/>
      <c r="C107" s="485"/>
      <c r="D107" s="705"/>
      <c r="E107" s="705"/>
      <c r="F107" s="706"/>
      <c r="G107" s="706"/>
      <c r="H107" s="706"/>
      <c r="I107" s="706"/>
      <c r="J107" s="707"/>
      <c r="K107" s="706"/>
    </row>
    <row r="108" spans="1:11" ht="31.5" customHeight="1" hidden="1">
      <c r="A108" s="465"/>
      <c r="B108" s="466"/>
      <c r="C108" s="467"/>
      <c r="D108" s="709"/>
      <c r="E108" s="709"/>
      <c r="F108" s="751"/>
      <c r="G108" s="751"/>
      <c r="H108" s="751"/>
      <c r="I108" s="47">
        <f>CEILING(D108*F108,1)</f>
        <v>0</v>
      </c>
      <c r="J108" s="78"/>
      <c r="K108" s="47">
        <f>IF(I108-J108&lt;0,0,I108-J108)</f>
        <v>0</v>
      </c>
    </row>
    <row r="109" spans="1:11" ht="31.5" customHeight="1" hidden="1">
      <c r="A109" s="752"/>
      <c r="B109" s="753"/>
      <c r="C109" s="124"/>
      <c r="D109" s="745"/>
      <c r="E109" s="745"/>
      <c r="F109" s="754"/>
      <c r="G109" s="754"/>
      <c r="H109" s="754"/>
      <c r="I109" s="47">
        <f>CEILING(D109*F109,1)</f>
        <v>0</v>
      </c>
      <c r="J109" s="82"/>
      <c r="K109" s="47">
        <f>IF(I109-J109&lt;0,0,I109-J109)</f>
        <v>0</v>
      </c>
    </row>
    <row r="110" spans="1:11" ht="15">
      <c r="A110" s="468" t="s">
        <v>20</v>
      </c>
      <c r="B110" s="469"/>
      <c r="C110" s="469"/>
      <c r="D110" s="469"/>
      <c r="E110" s="469"/>
      <c r="F110" s="469"/>
      <c r="G110" s="469"/>
      <c r="H110" s="470"/>
      <c r="I110" s="47">
        <f>SUM(I108:I109)</f>
        <v>0</v>
      </c>
      <c r="J110" s="47">
        <f>SUM(J108:J109)</f>
        <v>0</v>
      </c>
      <c r="K110" s="47">
        <f>SUM(K108:K109)</f>
        <v>0</v>
      </c>
    </row>
    <row r="111" spans="1:11" ht="22.5" customHeight="1">
      <c r="A111" s="57" t="s">
        <v>21</v>
      </c>
      <c r="B111" s="76"/>
      <c r="C111" s="120"/>
      <c r="D111" s="77"/>
      <c r="E111" s="77"/>
      <c r="F111" s="77"/>
      <c r="G111" s="77"/>
      <c r="H111" s="77"/>
      <c r="I111" s="55"/>
      <c r="J111" s="55"/>
      <c r="K111" s="56"/>
    </row>
    <row r="112" spans="1:11" ht="200.1" customHeight="1">
      <c r="A112" s="397"/>
      <c r="B112" s="398"/>
      <c r="C112" s="398"/>
      <c r="D112" s="398"/>
      <c r="E112" s="398"/>
      <c r="F112" s="398"/>
      <c r="G112" s="398"/>
      <c r="H112" s="398"/>
      <c r="I112" s="398"/>
      <c r="J112" s="398"/>
      <c r="K112" s="399"/>
    </row>
    <row r="113" spans="1:11" ht="16.5" customHeight="1">
      <c r="A113" s="403"/>
      <c r="B113" s="404"/>
      <c r="C113" s="404"/>
      <c r="D113" s="404"/>
      <c r="E113" s="404"/>
      <c r="F113" s="404"/>
      <c r="G113" s="404"/>
      <c r="H113" s="404"/>
      <c r="I113" s="404"/>
      <c r="J113" s="404"/>
      <c r="K113" s="405"/>
    </row>
    <row r="114" spans="1:11" ht="21">
      <c r="A114" s="543" t="s">
        <v>71</v>
      </c>
      <c r="B114" s="544"/>
      <c r="C114" s="544"/>
      <c r="D114" s="544"/>
      <c r="E114" s="544"/>
      <c r="F114" s="544"/>
      <c r="G114" s="544"/>
      <c r="H114" s="544"/>
      <c r="I114" s="544"/>
      <c r="J114" s="544"/>
      <c r="K114" s="545"/>
    </row>
    <row r="115" spans="1:11" ht="15">
      <c r="A115" s="540" t="s">
        <v>32</v>
      </c>
      <c r="B115" s="541"/>
      <c r="C115" s="541"/>
      <c r="D115" s="541"/>
      <c r="E115" s="541"/>
      <c r="F115" s="541"/>
      <c r="G115" s="541"/>
      <c r="H115" s="541"/>
      <c r="I115" s="541"/>
      <c r="J115" s="542"/>
      <c r="K115" s="33">
        <f>'Budget Summary'!F7</f>
        <v>0</v>
      </c>
    </row>
    <row r="116" spans="1:11" ht="15">
      <c r="A116" s="537" t="s">
        <v>33</v>
      </c>
      <c r="B116" s="538"/>
      <c r="C116" s="538"/>
      <c r="D116" s="538"/>
      <c r="E116" s="538"/>
      <c r="F116" s="538"/>
      <c r="G116" s="538"/>
      <c r="H116" s="538"/>
      <c r="I116" s="538"/>
      <c r="J116" s="539"/>
      <c r="K116" s="35">
        <f>'Budget Summary'!F8</f>
        <v>0</v>
      </c>
    </row>
    <row r="117" spans="1:11" ht="15">
      <c r="A117" s="540" t="s">
        <v>34</v>
      </c>
      <c r="B117" s="541"/>
      <c r="C117" s="541"/>
      <c r="D117" s="541"/>
      <c r="E117" s="541"/>
      <c r="F117" s="541"/>
      <c r="G117" s="541"/>
      <c r="H117" s="541"/>
      <c r="I117" s="541"/>
      <c r="J117" s="542"/>
      <c r="K117" s="34">
        <f>'Budget Summary'!F9</f>
        <v>0</v>
      </c>
    </row>
    <row r="118" spans="1:11" ht="15">
      <c r="A118" s="537" t="s">
        <v>35</v>
      </c>
      <c r="B118" s="538"/>
      <c r="C118" s="538"/>
      <c r="D118" s="538"/>
      <c r="E118" s="538"/>
      <c r="F118" s="538"/>
      <c r="G118" s="538"/>
      <c r="H118" s="538"/>
      <c r="I118" s="538"/>
      <c r="J118" s="539"/>
      <c r="K118" s="35">
        <f>'Budget Summary'!F10</f>
        <v>0</v>
      </c>
    </row>
    <row r="119" spans="1:11" ht="15">
      <c r="A119" s="701" t="s">
        <v>37</v>
      </c>
      <c r="B119" s="702"/>
      <c r="C119" s="702"/>
      <c r="D119" s="702"/>
      <c r="E119" s="702"/>
      <c r="F119" s="702"/>
      <c r="G119" s="702"/>
      <c r="H119" s="702"/>
      <c r="I119" s="702"/>
      <c r="J119" s="703"/>
      <c r="K119" s="34">
        <f>'Budget Summary'!F11</f>
        <v>0</v>
      </c>
    </row>
    <row r="120" spans="1:11" ht="15">
      <c r="A120" s="537" t="s">
        <v>39</v>
      </c>
      <c r="B120" s="538"/>
      <c r="C120" s="538"/>
      <c r="D120" s="538"/>
      <c r="E120" s="538"/>
      <c r="F120" s="538"/>
      <c r="G120" s="538"/>
      <c r="H120" s="538"/>
      <c r="I120" s="538"/>
      <c r="J120" s="539"/>
      <c r="K120" s="35" t="str">
        <f>'Budget Summary'!F12</f>
        <v>N/A</v>
      </c>
    </row>
    <row r="121" spans="1:11" ht="15">
      <c r="A121" s="540" t="s">
        <v>230</v>
      </c>
      <c r="B121" s="541"/>
      <c r="C121" s="541"/>
      <c r="D121" s="541"/>
      <c r="E121" s="541"/>
      <c r="F121" s="541"/>
      <c r="G121" s="541"/>
      <c r="H121" s="541"/>
      <c r="I121" s="541"/>
      <c r="J121" s="542"/>
      <c r="K121" s="34">
        <f>'Budget Summary'!F13</f>
        <v>0</v>
      </c>
    </row>
    <row r="122" spans="1:11" ht="15">
      <c r="A122" s="537" t="s">
        <v>45</v>
      </c>
      <c r="B122" s="538"/>
      <c r="C122" s="538"/>
      <c r="D122" s="538"/>
      <c r="E122" s="538"/>
      <c r="F122" s="538"/>
      <c r="G122" s="538"/>
      <c r="H122" s="538"/>
      <c r="I122" s="538"/>
      <c r="J122" s="539"/>
      <c r="K122" s="35">
        <f>'Budget Summary'!F14</f>
        <v>0</v>
      </c>
    </row>
    <row r="123" spans="1:11" ht="15">
      <c r="A123" s="546" t="s">
        <v>50</v>
      </c>
      <c r="B123" s="547"/>
      <c r="C123" s="547"/>
      <c r="D123" s="547"/>
      <c r="E123" s="547"/>
      <c r="F123" s="547"/>
      <c r="G123" s="547"/>
      <c r="H123" s="547"/>
      <c r="I123" s="547"/>
      <c r="J123" s="548"/>
      <c r="K123" s="36">
        <f>'Budget Summary'!F16</f>
        <v>0</v>
      </c>
    </row>
    <row r="124" spans="1:11" ht="15">
      <c r="A124" s="540" t="s">
        <v>46</v>
      </c>
      <c r="B124" s="541"/>
      <c r="C124" s="541"/>
      <c r="D124" s="541"/>
      <c r="E124" s="541"/>
      <c r="F124" s="541"/>
      <c r="G124" s="541"/>
      <c r="H124" s="541"/>
      <c r="I124" s="541"/>
      <c r="J124" s="542"/>
      <c r="K124" s="34">
        <f>'Budget Summary'!F17</f>
        <v>0</v>
      </c>
    </row>
    <row r="125" spans="1:11" ht="15">
      <c r="A125" s="546" t="s">
        <v>51</v>
      </c>
      <c r="B125" s="547"/>
      <c r="C125" s="547"/>
      <c r="D125" s="547"/>
      <c r="E125" s="547"/>
      <c r="F125" s="547"/>
      <c r="G125" s="547"/>
      <c r="H125" s="547"/>
      <c r="I125" s="547"/>
      <c r="J125" s="548"/>
      <c r="K125" s="36">
        <f>'Budget Summary'!F19</f>
        <v>0</v>
      </c>
    </row>
    <row r="126" spans="1:11" ht="15">
      <c r="A126" s="540" t="s">
        <v>52</v>
      </c>
      <c r="B126" s="541"/>
      <c r="C126" s="541"/>
      <c r="D126" s="541"/>
      <c r="E126" s="541"/>
      <c r="F126" s="541"/>
      <c r="G126" s="541"/>
      <c r="H126" s="541"/>
      <c r="I126" s="541"/>
      <c r="J126" s="542"/>
      <c r="K126" s="37">
        <f>'Budget Summary'!F22</f>
        <v>0</v>
      </c>
    </row>
    <row r="127" spans="1:11" ht="15">
      <c r="A127" s="537" t="s">
        <v>74</v>
      </c>
      <c r="B127" s="538"/>
      <c r="C127" s="538"/>
      <c r="D127" s="538"/>
      <c r="E127" s="538"/>
      <c r="F127" s="538"/>
      <c r="G127" s="538"/>
      <c r="H127" s="538"/>
      <c r="I127" s="538"/>
      <c r="J127" s="539"/>
      <c r="K127" s="38">
        <f>'Budget Summary'!F23</f>
        <v>0</v>
      </c>
    </row>
    <row r="128" spans="1:11" ht="15">
      <c r="A128" s="540" t="s">
        <v>77</v>
      </c>
      <c r="B128" s="541"/>
      <c r="C128" s="541"/>
      <c r="D128" s="541"/>
      <c r="E128" s="541"/>
      <c r="F128" s="541"/>
      <c r="G128" s="541"/>
      <c r="H128" s="541"/>
      <c r="I128" s="541"/>
      <c r="J128" s="542"/>
      <c r="K128" s="37" t="str">
        <f>'Budget Summary'!F24</f>
        <v>N/A</v>
      </c>
    </row>
    <row r="129" ht="15">
      <c r="A129" s="14"/>
    </row>
    <row r="130" ht="15">
      <c r="A130" s="14"/>
    </row>
    <row r="131" ht="15">
      <c r="A131" s="14"/>
    </row>
    <row r="132" ht="15">
      <c r="A132" s="14"/>
    </row>
    <row r="133" ht="15">
      <c r="A133" s="14"/>
    </row>
    <row r="134" ht="15">
      <c r="A134" s="14"/>
    </row>
    <row r="135" ht="15">
      <c r="A135" s="14"/>
    </row>
    <row r="136" ht="15">
      <c r="A136" s="14"/>
    </row>
    <row r="137" ht="15">
      <c r="A137" s="14"/>
    </row>
    <row r="138" ht="15">
      <c r="A138" s="14"/>
    </row>
    <row r="139" ht="15">
      <c r="A139" s="14"/>
    </row>
    <row r="140" ht="15">
      <c r="A140" s="14"/>
    </row>
    <row r="141" ht="15">
      <c r="A141" s="14"/>
    </row>
    <row r="142" ht="15">
      <c r="A142" s="14"/>
    </row>
    <row r="143" ht="15">
      <c r="A143" s="14"/>
    </row>
    <row r="144" ht="15">
      <c r="A144" s="14"/>
    </row>
    <row r="145" ht="15">
      <c r="A145" s="14"/>
    </row>
    <row r="146" ht="15">
      <c r="A146" s="14"/>
    </row>
    <row r="147" ht="15">
      <c r="A147" s="14"/>
    </row>
    <row r="148" ht="15">
      <c r="A148" s="14"/>
    </row>
    <row r="149" ht="15">
      <c r="A149" s="14"/>
    </row>
    <row r="150" ht="15">
      <c r="A150" s="14"/>
    </row>
    <row r="151" ht="15">
      <c r="A151" s="14"/>
    </row>
    <row r="152" ht="15">
      <c r="A152" s="14"/>
    </row>
    <row r="153" ht="15">
      <c r="A153" s="14"/>
    </row>
    <row r="154" ht="15">
      <c r="A154" s="14"/>
    </row>
    <row r="155" ht="15">
      <c r="A155" s="14"/>
    </row>
    <row r="156" ht="15">
      <c r="A156" s="14"/>
    </row>
    <row r="157" ht="15">
      <c r="A157" s="14"/>
    </row>
    <row r="158" ht="15">
      <c r="A158" s="14"/>
    </row>
    <row r="159" ht="15">
      <c r="A159" s="14"/>
    </row>
    <row r="160" ht="15">
      <c r="A160" s="14"/>
    </row>
    <row r="161" ht="15">
      <c r="A161" s="14"/>
    </row>
    <row r="162" ht="15">
      <c r="A162" s="14"/>
    </row>
    <row r="163" ht="15">
      <c r="A163" s="14"/>
    </row>
    <row r="164" ht="15">
      <c r="A164" s="14"/>
    </row>
    <row r="165" ht="15">
      <c r="A165" s="14"/>
    </row>
    <row r="166" ht="15">
      <c r="A166" s="14"/>
    </row>
    <row r="167" ht="15">
      <c r="A167" s="14"/>
    </row>
    <row r="168" ht="15">
      <c r="A168" s="14"/>
    </row>
    <row r="169" ht="15">
      <c r="A169" s="14"/>
    </row>
    <row r="170" ht="15">
      <c r="A170" s="14"/>
    </row>
    <row r="171" ht="15">
      <c r="A171" s="14"/>
    </row>
    <row r="172" ht="15">
      <c r="A172" s="14"/>
    </row>
    <row r="173" ht="15">
      <c r="A173" s="14"/>
    </row>
    <row r="174" ht="15">
      <c r="A174" s="14"/>
    </row>
    <row r="175" ht="15">
      <c r="A175" s="14"/>
    </row>
    <row r="176" ht="15">
      <c r="A176" s="14"/>
    </row>
    <row r="177" ht="15">
      <c r="A177" s="14"/>
    </row>
    <row r="178" ht="15">
      <c r="A178" s="14"/>
    </row>
    <row r="179" ht="15">
      <c r="A179" s="14"/>
    </row>
    <row r="180" ht="15">
      <c r="A180" s="14"/>
    </row>
    <row r="181" ht="15">
      <c r="A181" s="14"/>
    </row>
    <row r="182" ht="15">
      <c r="A182" s="14"/>
    </row>
    <row r="183" ht="15">
      <c r="A183" s="14"/>
    </row>
    <row r="184" ht="15">
      <c r="A184" s="14"/>
    </row>
    <row r="185" ht="15">
      <c r="A185" s="14"/>
    </row>
    <row r="186" ht="15">
      <c r="A186" s="14"/>
    </row>
    <row r="187" ht="15">
      <c r="A187" s="14"/>
    </row>
    <row r="188" ht="15">
      <c r="A188" s="14"/>
    </row>
    <row r="189" ht="15">
      <c r="A189" s="14"/>
    </row>
    <row r="190" ht="15">
      <c r="A190" s="14"/>
    </row>
    <row r="191" ht="15">
      <c r="A191" s="14"/>
    </row>
    <row r="192" ht="15">
      <c r="A192" s="14"/>
    </row>
    <row r="193" ht="15">
      <c r="A193" s="14"/>
    </row>
    <row r="194" ht="15">
      <c r="A194" s="14"/>
    </row>
    <row r="195" ht="15">
      <c r="A195" s="14"/>
    </row>
    <row r="196" ht="15">
      <c r="A196" s="14"/>
    </row>
    <row r="197" ht="15">
      <c r="A197" s="14"/>
    </row>
    <row r="198" ht="15">
      <c r="A198" s="14"/>
    </row>
    <row r="199" ht="15">
      <c r="A199" s="14"/>
    </row>
    <row r="200" ht="15">
      <c r="A200" s="14"/>
    </row>
    <row r="201" ht="15">
      <c r="A201" s="14"/>
    </row>
    <row r="202" ht="15">
      <c r="A202" s="14"/>
    </row>
    <row r="203" ht="15">
      <c r="A203" s="14"/>
    </row>
    <row r="204" ht="15">
      <c r="A204" s="14"/>
    </row>
    <row r="205" ht="15">
      <c r="A205" s="14"/>
    </row>
    <row r="206" ht="15">
      <c r="A206" s="14"/>
    </row>
    <row r="207" ht="15">
      <c r="A207" s="14"/>
    </row>
    <row r="208" ht="15">
      <c r="A208" s="14"/>
    </row>
    <row r="209" ht="15">
      <c r="A209" s="14"/>
    </row>
    <row r="210" ht="15">
      <c r="A210" s="14"/>
    </row>
    <row r="211" ht="15">
      <c r="A211" s="14"/>
    </row>
    <row r="212" ht="15">
      <c r="A212" s="14"/>
    </row>
    <row r="213" ht="15">
      <c r="A213" s="14"/>
    </row>
    <row r="214" ht="15">
      <c r="A214" s="14"/>
    </row>
    <row r="215" ht="15">
      <c r="A215" s="14"/>
    </row>
    <row r="216" ht="15">
      <c r="A216" s="14"/>
    </row>
    <row r="217" ht="15">
      <c r="A217" s="14"/>
    </row>
    <row r="218" ht="15">
      <c r="A218" s="14"/>
    </row>
    <row r="219" ht="15">
      <c r="A219" s="14"/>
    </row>
    <row r="220" ht="15">
      <c r="A220" s="14"/>
    </row>
    <row r="221" ht="15">
      <c r="A221" s="14"/>
    </row>
    <row r="222" ht="15">
      <c r="A222" s="14"/>
    </row>
    <row r="223" ht="15">
      <c r="A223" s="14"/>
    </row>
    <row r="224" ht="15">
      <c r="A224" s="14"/>
    </row>
    <row r="225" ht="15">
      <c r="A225" s="14"/>
    </row>
    <row r="226" ht="15">
      <c r="A226" s="14"/>
    </row>
    <row r="227" ht="15">
      <c r="A227" s="14"/>
    </row>
    <row r="228" ht="15">
      <c r="A228" s="14"/>
    </row>
    <row r="229" ht="15">
      <c r="A229" s="14"/>
    </row>
    <row r="230" ht="15">
      <c r="A230" s="14"/>
    </row>
    <row r="231" ht="15">
      <c r="A231" s="14"/>
    </row>
    <row r="232" ht="15">
      <c r="A232" s="14"/>
    </row>
    <row r="233" ht="15">
      <c r="A233" s="14"/>
    </row>
    <row r="234" ht="15">
      <c r="A234" s="14"/>
    </row>
    <row r="235" ht="15">
      <c r="A235" s="14"/>
    </row>
    <row r="236" ht="15">
      <c r="A236" s="14"/>
    </row>
    <row r="237" ht="15">
      <c r="A237" s="14"/>
    </row>
    <row r="238" ht="15">
      <c r="A238" s="14"/>
    </row>
    <row r="239" ht="15">
      <c r="A239" s="14"/>
    </row>
    <row r="240" ht="15">
      <c r="A240" s="14"/>
    </row>
    <row r="241" ht="15">
      <c r="A241" s="14"/>
    </row>
    <row r="242" ht="15">
      <c r="A242" s="14"/>
    </row>
    <row r="243" ht="15">
      <c r="A243" s="14"/>
    </row>
    <row r="244" ht="15">
      <c r="A244" s="14"/>
    </row>
    <row r="245" ht="15">
      <c r="A245" s="14"/>
    </row>
    <row r="246" ht="15">
      <c r="A246" s="14"/>
    </row>
    <row r="247" ht="15">
      <c r="A247" s="14"/>
    </row>
    <row r="248" ht="15">
      <c r="A248" s="14"/>
    </row>
    <row r="249" ht="15">
      <c r="A249" s="14"/>
    </row>
    <row r="250" ht="15">
      <c r="A250" s="14"/>
    </row>
    <row r="251" ht="15">
      <c r="A251" s="14"/>
    </row>
    <row r="252" ht="15">
      <c r="A252" s="14"/>
    </row>
    <row r="253" ht="15">
      <c r="A253" s="14"/>
    </row>
    <row r="254" ht="15">
      <c r="A254" s="14"/>
    </row>
    <row r="255" ht="15">
      <c r="A255" s="14"/>
    </row>
    <row r="256" ht="15">
      <c r="A256" s="14"/>
    </row>
    <row r="257" ht="15">
      <c r="A257" s="14"/>
    </row>
    <row r="258" ht="15">
      <c r="A258" s="14"/>
    </row>
    <row r="259" ht="15">
      <c r="A259" s="14"/>
    </row>
    <row r="260" ht="15">
      <c r="A260" s="14"/>
    </row>
    <row r="261" ht="15">
      <c r="A261" s="14"/>
    </row>
    <row r="262" ht="15">
      <c r="A262" s="14"/>
    </row>
    <row r="263" ht="15">
      <c r="A263" s="14"/>
    </row>
    <row r="264" ht="15">
      <c r="A264" s="14"/>
    </row>
    <row r="265" ht="15">
      <c r="A265" s="14"/>
    </row>
    <row r="266" ht="15">
      <c r="A266" s="14"/>
    </row>
    <row r="267" ht="15">
      <c r="A267" s="14"/>
    </row>
    <row r="268" ht="15">
      <c r="A268" s="14"/>
    </row>
    <row r="269" ht="15">
      <c r="A269" s="14"/>
    </row>
    <row r="270" ht="15">
      <c r="A270" s="14"/>
    </row>
    <row r="271" ht="15">
      <c r="A271" s="14"/>
    </row>
    <row r="272" ht="15">
      <c r="A272" s="14"/>
    </row>
    <row r="273" ht="15">
      <c r="A273" s="14"/>
    </row>
    <row r="274" ht="15">
      <c r="A274" s="14"/>
    </row>
    <row r="275" ht="15">
      <c r="A275" s="14"/>
    </row>
    <row r="276" ht="15">
      <c r="A276" s="14"/>
    </row>
    <row r="277" ht="15">
      <c r="A277" s="14"/>
    </row>
    <row r="278" ht="15">
      <c r="A278" s="14"/>
    </row>
    <row r="279" ht="15">
      <c r="A279" s="14"/>
    </row>
    <row r="280" ht="15">
      <c r="A280" s="14"/>
    </row>
    <row r="281" ht="15">
      <c r="A281" s="14"/>
    </row>
    <row r="282" ht="15">
      <c r="A282" s="14"/>
    </row>
    <row r="283" ht="15">
      <c r="A283" s="14"/>
    </row>
    <row r="284" ht="15">
      <c r="A284" s="14"/>
    </row>
    <row r="285" ht="15">
      <c r="A285" s="14"/>
    </row>
    <row r="286" ht="15">
      <c r="A286" s="14"/>
    </row>
    <row r="287" ht="15">
      <c r="A287" s="14"/>
    </row>
    <row r="288" ht="15">
      <c r="A288" s="14"/>
    </row>
    <row r="289" ht="15">
      <c r="A289" s="14"/>
    </row>
    <row r="290" ht="15">
      <c r="A290" s="14"/>
    </row>
    <row r="291" ht="15">
      <c r="A291" s="14"/>
    </row>
    <row r="292" ht="15">
      <c r="A292" s="14"/>
    </row>
    <row r="293" ht="15">
      <c r="A293" s="14"/>
    </row>
    <row r="294" ht="15">
      <c r="A294" s="14"/>
    </row>
    <row r="295" ht="15">
      <c r="A295" s="14"/>
    </row>
    <row r="296" ht="15">
      <c r="A296" s="14"/>
    </row>
    <row r="297" ht="15">
      <c r="A297" s="14"/>
    </row>
    <row r="298" ht="15">
      <c r="A298" s="14"/>
    </row>
    <row r="299" ht="15">
      <c r="A299" s="14"/>
    </row>
    <row r="300" ht="15">
      <c r="A300" s="14"/>
    </row>
    <row r="301" ht="15">
      <c r="A301" s="14"/>
    </row>
    <row r="302" ht="15">
      <c r="A302" s="14"/>
    </row>
    <row r="303" ht="15">
      <c r="A303" s="14"/>
    </row>
    <row r="304" ht="15">
      <c r="A304" s="14"/>
    </row>
    <row r="305" ht="15">
      <c r="A305" s="14"/>
    </row>
    <row r="306" ht="15">
      <c r="A306" s="14"/>
    </row>
    <row r="307" ht="15">
      <c r="A307" s="14"/>
    </row>
    <row r="308" ht="15">
      <c r="A308" s="14"/>
    </row>
    <row r="309" ht="15">
      <c r="A309" s="14"/>
    </row>
    <row r="310" ht="15">
      <c r="A310" s="14"/>
    </row>
    <row r="311" ht="15">
      <c r="A311" s="14"/>
    </row>
    <row r="312" ht="15">
      <c r="A312" s="14"/>
    </row>
    <row r="313" ht="15">
      <c r="A313" s="14"/>
    </row>
    <row r="314" ht="15">
      <c r="A314" s="14"/>
    </row>
    <row r="315" ht="15">
      <c r="A315" s="14"/>
    </row>
    <row r="316" ht="15">
      <c r="A316" s="14"/>
    </row>
    <row r="317" ht="15">
      <c r="A317" s="14"/>
    </row>
    <row r="318" ht="15">
      <c r="A318" s="14"/>
    </row>
    <row r="319" ht="15">
      <c r="A319" s="14"/>
    </row>
    <row r="320" ht="15">
      <c r="A320" s="14"/>
    </row>
    <row r="321" ht="15">
      <c r="A321" s="14"/>
    </row>
    <row r="322" ht="15">
      <c r="A322" s="14"/>
    </row>
    <row r="323" ht="15">
      <c r="A323" s="14"/>
    </row>
    <row r="324" ht="15">
      <c r="A324" s="14"/>
    </row>
    <row r="325" ht="15">
      <c r="A325" s="14"/>
    </row>
    <row r="326" ht="15">
      <c r="A326" s="14"/>
    </row>
    <row r="327" ht="15">
      <c r="A327" s="14"/>
    </row>
    <row r="328" ht="15">
      <c r="A328" s="14"/>
    </row>
    <row r="329" ht="15">
      <c r="A329" s="14"/>
    </row>
    <row r="330" ht="15">
      <c r="A330" s="14"/>
    </row>
    <row r="331" ht="15">
      <c r="A331" s="14"/>
    </row>
    <row r="332" ht="15">
      <c r="A332" s="14"/>
    </row>
    <row r="333" ht="15">
      <c r="A333" s="14"/>
    </row>
    <row r="334" ht="15">
      <c r="A334" s="14"/>
    </row>
    <row r="335" ht="15">
      <c r="A335" s="14"/>
    </row>
    <row r="336" ht="15">
      <c r="A336" s="14"/>
    </row>
    <row r="337" ht="15">
      <c r="A337" s="14"/>
    </row>
    <row r="338" ht="15">
      <c r="A338" s="14"/>
    </row>
    <row r="339" ht="15">
      <c r="A339" s="14"/>
    </row>
    <row r="340" ht="15">
      <c r="A340" s="14"/>
    </row>
    <row r="341" ht="15">
      <c r="A341" s="14"/>
    </row>
    <row r="342" ht="15">
      <c r="A342" s="14"/>
    </row>
    <row r="343" ht="15">
      <c r="A343" s="14"/>
    </row>
    <row r="344" ht="15">
      <c r="A344" s="14"/>
    </row>
    <row r="345" ht="15">
      <c r="A345" s="14"/>
    </row>
    <row r="346" ht="15">
      <c r="A346" s="14"/>
    </row>
    <row r="347" ht="15">
      <c r="A347" s="14"/>
    </row>
    <row r="348" ht="15">
      <c r="A348" s="14"/>
    </row>
    <row r="349" ht="15">
      <c r="A349" s="14"/>
    </row>
    <row r="350" ht="15">
      <c r="A350" s="14"/>
    </row>
    <row r="351" ht="15">
      <c r="A351" s="14"/>
    </row>
    <row r="352" ht="15">
      <c r="A352" s="14"/>
    </row>
    <row r="353" ht="15">
      <c r="A353" s="14"/>
    </row>
    <row r="354" ht="15">
      <c r="A354" s="14"/>
    </row>
    <row r="355" ht="15">
      <c r="A355" s="14"/>
    </row>
    <row r="356" ht="15">
      <c r="A356" s="14"/>
    </row>
    <row r="357" ht="15">
      <c r="A357" s="14"/>
    </row>
    <row r="358" ht="15">
      <c r="A358" s="14"/>
    </row>
    <row r="359" ht="15">
      <c r="A359" s="14"/>
    </row>
    <row r="360" ht="15">
      <c r="A360" s="14"/>
    </row>
    <row r="361" ht="15">
      <c r="A361" s="14"/>
    </row>
    <row r="362" ht="15">
      <c r="A362" s="14"/>
    </row>
    <row r="363" ht="15">
      <c r="A363" s="14"/>
    </row>
    <row r="364" ht="15">
      <c r="A364" s="14"/>
    </row>
    <row r="365" ht="15">
      <c r="A365" s="14"/>
    </row>
    <row r="366" ht="15">
      <c r="A366" s="14"/>
    </row>
    <row r="367" ht="15">
      <c r="A367" s="14"/>
    </row>
    <row r="368" ht="15">
      <c r="A368" s="14"/>
    </row>
    <row r="369" ht="15">
      <c r="A369" s="14"/>
    </row>
    <row r="370" ht="15">
      <c r="A370" s="14"/>
    </row>
    <row r="371" ht="15">
      <c r="A371" s="14"/>
    </row>
    <row r="372" ht="15">
      <c r="A372" s="14"/>
    </row>
    <row r="373" ht="15">
      <c r="A373" s="14"/>
    </row>
    <row r="374" ht="15">
      <c r="A374" s="14"/>
    </row>
    <row r="375" ht="15">
      <c r="A375" s="14"/>
    </row>
    <row r="376" ht="15">
      <c r="A376" s="14"/>
    </row>
    <row r="377" ht="15">
      <c r="A377" s="14"/>
    </row>
    <row r="378" ht="15">
      <c r="A378" s="14"/>
    </row>
    <row r="379" ht="15">
      <c r="A379" s="14"/>
    </row>
    <row r="380" ht="15">
      <c r="A380" s="14"/>
    </row>
    <row r="381" ht="15">
      <c r="A381" s="14"/>
    </row>
    <row r="382" ht="15">
      <c r="A382" s="14"/>
    </row>
    <row r="383" ht="15">
      <c r="A383" s="14"/>
    </row>
    <row r="384" ht="15">
      <c r="A384" s="14"/>
    </row>
    <row r="385" ht="15">
      <c r="A385" s="14"/>
    </row>
    <row r="386" ht="15">
      <c r="A386" s="14"/>
    </row>
    <row r="387" ht="15">
      <c r="A387" s="14"/>
    </row>
    <row r="388" ht="15">
      <c r="A388" s="14"/>
    </row>
    <row r="389" ht="15">
      <c r="A389" s="14"/>
    </row>
    <row r="390" ht="15">
      <c r="A390" s="14"/>
    </row>
    <row r="391" ht="15">
      <c r="A391" s="14"/>
    </row>
    <row r="392" ht="15">
      <c r="A392" s="14"/>
    </row>
    <row r="393" ht="15">
      <c r="A393" s="14"/>
    </row>
    <row r="394" ht="15">
      <c r="A394" s="14"/>
    </row>
    <row r="395" ht="15">
      <c r="A395" s="14"/>
    </row>
    <row r="396" ht="15">
      <c r="A396" s="14"/>
    </row>
    <row r="397" ht="15">
      <c r="A397" s="14"/>
    </row>
    <row r="398" ht="15">
      <c r="A398" s="14"/>
    </row>
    <row r="399" ht="15">
      <c r="A399" s="14"/>
    </row>
    <row r="400" ht="15">
      <c r="A400" s="14"/>
    </row>
    <row r="401" ht="15">
      <c r="A401" s="14"/>
    </row>
    <row r="402" ht="15">
      <c r="A402" s="14"/>
    </row>
    <row r="403" ht="15">
      <c r="A403" s="14"/>
    </row>
    <row r="404" ht="15">
      <c r="A404" s="14"/>
    </row>
    <row r="405" ht="15">
      <c r="A405" s="14"/>
    </row>
    <row r="406" ht="15">
      <c r="A406" s="14"/>
    </row>
    <row r="407" ht="15">
      <c r="A407" s="14"/>
    </row>
    <row r="408" ht="15">
      <c r="A408" s="14"/>
    </row>
    <row r="409" ht="15">
      <c r="A409" s="14"/>
    </row>
    <row r="410" ht="15">
      <c r="A410" s="14"/>
    </row>
    <row r="411" ht="15">
      <c r="A411" s="14"/>
    </row>
    <row r="412" ht="15">
      <c r="A412" s="14"/>
    </row>
    <row r="413" ht="15">
      <c r="A413" s="14"/>
    </row>
    <row r="414" ht="15">
      <c r="A414" s="14"/>
    </row>
    <row r="415" ht="15">
      <c r="A415" s="14"/>
    </row>
    <row r="416" ht="15">
      <c r="A416" s="14"/>
    </row>
    <row r="417" ht="15">
      <c r="A417" s="14"/>
    </row>
    <row r="418" ht="15">
      <c r="A418" s="14"/>
    </row>
    <row r="419" ht="15">
      <c r="A419" s="14"/>
    </row>
    <row r="420" ht="15">
      <c r="A420" s="14"/>
    </row>
    <row r="421" ht="15">
      <c r="A421" s="14"/>
    </row>
    <row r="422" ht="15">
      <c r="A422" s="14"/>
    </row>
    <row r="423" ht="15">
      <c r="A423" s="14"/>
    </row>
    <row r="424" ht="15">
      <c r="A424" s="14"/>
    </row>
    <row r="425" ht="15">
      <c r="A425" s="14"/>
    </row>
    <row r="426" ht="15">
      <c r="A426" s="14"/>
    </row>
    <row r="427" ht="15">
      <c r="A427" s="14"/>
    </row>
    <row r="428" ht="15">
      <c r="A428" s="14"/>
    </row>
    <row r="429" ht="15">
      <c r="A429" s="14"/>
    </row>
    <row r="430" ht="15">
      <c r="A430" s="14"/>
    </row>
    <row r="431" ht="15">
      <c r="A431" s="14"/>
    </row>
    <row r="432" ht="15">
      <c r="A432" s="14"/>
    </row>
    <row r="433" ht="15">
      <c r="A433" s="14"/>
    </row>
    <row r="434" ht="15">
      <c r="A434" s="14"/>
    </row>
    <row r="435" ht="15">
      <c r="A435" s="14"/>
    </row>
    <row r="436" ht="15">
      <c r="A436" s="14"/>
    </row>
    <row r="437" ht="15">
      <c r="A437" s="14"/>
    </row>
    <row r="438" ht="15">
      <c r="A438" s="14"/>
    </row>
    <row r="439" ht="15">
      <c r="A439" s="14"/>
    </row>
    <row r="440" ht="15">
      <c r="A440" s="14"/>
    </row>
    <row r="441" ht="15">
      <c r="A441" s="14"/>
    </row>
    <row r="442" ht="15">
      <c r="A442" s="14"/>
    </row>
    <row r="443" ht="15">
      <c r="A443" s="14"/>
    </row>
    <row r="444" ht="15">
      <c r="A444" s="14"/>
    </row>
    <row r="445" ht="15">
      <c r="A445" s="14"/>
    </row>
    <row r="446" ht="15">
      <c r="A446" s="14"/>
    </row>
    <row r="447" ht="15">
      <c r="A447" s="14"/>
    </row>
    <row r="448" ht="15">
      <c r="A448" s="14"/>
    </row>
    <row r="449" ht="15">
      <c r="A449" s="14"/>
    </row>
    <row r="450" ht="15">
      <c r="A450" s="14"/>
    </row>
    <row r="451" ht="15">
      <c r="A451" s="14"/>
    </row>
    <row r="452" ht="15">
      <c r="A452" s="14"/>
    </row>
    <row r="453" ht="15">
      <c r="A453" s="14"/>
    </row>
    <row r="454" ht="15">
      <c r="A454" s="14"/>
    </row>
    <row r="455" ht="15">
      <c r="A455" s="14"/>
    </row>
    <row r="456" ht="15">
      <c r="A456" s="14"/>
    </row>
    <row r="457" ht="15">
      <c r="A457" s="14"/>
    </row>
    <row r="458" ht="15">
      <c r="A458" s="14"/>
    </row>
    <row r="459" ht="15">
      <c r="A459" s="14"/>
    </row>
    <row r="460" ht="15">
      <c r="A460" s="14"/>
    </row>
    <row r="461" ht="15">
      <c r="A461" s="14"/>
    </row>
    <row r="462" ht="15">
      <c r="A462" s="14"/>
    </row>
    <row r="463" ht="15">
      <c r="A463" s="14"/>
    </row>
    <row r="464" ht="15">
      <c r="A464" s="14"/>
    </row>
    <row r="465" ht="15">
      <c r="A465" s="14"/>
    </row>
    <row r="466" ht="15">
      <c r="A466" s="14"/>
    </row>
    <row r="467" ht="15">
      <c r="A467" s="14"/>
    </row>
    <row r="468" ht="15">
      <c r="A468" s="14"/>
    </row>
    <row r="469" ht="15">
      <c r="A469" s="14"/>
    </row>
    <row r="470" ht="15">
      <c r="A470" s="14"/>
    </row>
    <row r="471" ht="15">
      <c r="A471" s="14"/>
    </row>
    <row r="472" ht="15">
      <c r="A472" s="14"/>
    </row>
    <row r="473" ht="15">
      <c r="A473" s="14"/>
    </row>
    <row r="474" ht="15">
      <c r="A474" s="14"/>
    </row>
    <row r="475" ht="15">
      <c r="A475" s="14"/>
    </row>
    <row r="476" ht="15">
      <c r="A476" s="14"/>
    </row>
    <row r="477" ht="15">
      <c r="A477" s="14"/>
    </row>
    <row r="478" ht="15">
      <c r="A478" s="14"/>
    </row>
    <row r="479" ht="15">
      <c r="A479" s="14"/>
    </row>
    <row r="480" ht="15">
      <c r="A480" s="14"/>
    </row>
    <row r="481" ht="15">
      <c r="A481" s="14"/>
    </row>
    <row r="482" ht="15">
      <c r="A482" s="14"/>
    </row>
    <row r="483" ht="15">
      <c r="A483" s="14"/>
    </row>
    <row r="484" ht="15">
      <c r="A484" s="14"/>
    </row>
    <row r="485" ht="15">
      <c r="A485" s="14"/>
    </row>
    <row r="486" ht="15">
      <c r="A486" s="14"/>
    </row>
    <row r="487" ht="15">
      <c r="A487" s="14"/>
    </row>
    <row r="488" ht="15">
      <c r="A488" s="14"/>
    </row>
    <row r="489" ht="15">
      <c r="A489" s="14"/>
    </row>
    <row r="490" ht="15">
      <c r="A490" s="14"/>
    </row>
    <row r="491" ht="15">
      <c r="A491" s="14"/>
    </row>
    <row r="492" ht="15">
      <c r="A492" s="14"/>
    </row>
    <row r="493" ht="15">
      <c r="A493" s="14"/>
    </row>
    <row r="494" ht="15">
      <c r="A494" s="14"/>
    </row>
    <row r="495" ht="15">
      <c r="A495" s="14"/>
    </row>
    <row r="496" ht="15">
      <c r="A496" s="14"/>
    </row>
    <row r="497" ht="15">
      <c r="A497" s="14"/>
    </row>
    <row r="498" ht="15">
      <c r="A498" s="14"/>
    </row>
    <row r="499" ht="15">
      <c r="A499" s="14"/>
    </row>
    <row r="500" ht="15">
      <c r="A500" s="14"/>
    </row>
    <row r="501" ht="15">
      <c r="A501" s="14"/>
    </row>
    <row r="502" ht="15">
      <c r="A502" s="14"/>
    </row>
    <row r="503" ht="15">
      <c r="A503" s="14"/>
    </row>
    <row r="504" ht="15">
      <c r="A504" s="14"/>
    </row>
    <row r="505" ht="15">
      <c r="A505" s="14"/>
    </row>
    <row r="506" ht="15">
      <c r="A506" s="14"/>
    </row>
    <row r="507" ht="15">
      <c r="A507" s="14"/>
    </row>
    <row r="508" ht="15">
      <c r="A508" s="14"/>
    </row>
    <row r="509" ht="15">
      <c r="A509" s="14"/>
    </row>
    <row r="510" ht="15">
      <c r="A510" s="14"/>
    </row>
    <row r="511" ht="15">
      <c r="A511" s="14"/>
    </row>
    <row r="512" ht="15">
      <c r="A512" s="14"/>
    </row>
    <row r="513" ht="15">
      <c r="A513" s="14"/>
    </row>
    <row r="514" ht="15">
      <c r="A514" s="14"/>
    </row>
    <row r="515" ht="15">
      <c r="A515" s="14"/>
    </row>
    <row r="516" ht="15">
      <c r="A516" s="14"/>
    </row>
    <row r="517" ht="15">
      <c r="A517" s="14"/>
    </row>
    <row r="518" ht="15">
      <c r="A518" s="14"/>
    </row>
    <row r="519" ht="15">
      <c r="A519" s="14"/>
    </row>
    <row r="520" ht="15">
      <c r="A520" s="14"/>
    </row>
    <row r="521" ht="15">
      <c r="A521" s="14"/>
    </row>
    <row r="522" ht="15">
      <c r="A522" s="14"/>
    </row>
    <row r="523" ht="15">
      <c r="A523" s="14"/>
    </row>
    <row r="524" ht="15">
      <c r="A524" s="14"/>
    </row>
    <row r="525" ht="15">
      <c r="A525" s="14"/>
    </row>
    <row r="526" ht="15">
      <c r="A526" s="14"/>
    </row>
    <row r="527" ht="15">
      <c r="A527" s="14"/>
    </row>
    <row r="528" ht="15">
      <c r="A528" s="14"/>
    </row>
    <row r="529" ht="15">
      <c r="A529" s="14"/>
    </row>
    <row r="530" ht="15">
      <c r="A530" s="14"/>
    </row>
    <row r="531" ht="15">
      <c r="A531" s="14"/>
    </row>
    <row r="532" ht="15">
      <c r="A532" s="14"/>
    </row>
    <row r="533" ht="15">
      <c r="A533" s="14"/>
    </row>
    <row r="534" ht="15">
      <c r="A534" s="14"/>
    </row>
    <row r="535" ht="15">
      <c r="A535" s="14"/>
    </row>
    <row r="536" ht="15">
      <c r="A536" s="14"/>
    </row>
    <row r="537" ht="15">
      <c r="A537" s="14"/>
    </row>
    <row r="538" ht="15">
      <c r="A538" s="14"/>
    </row>
    <row r="539" ht="15">
      <c r="A539" s="14"/>
    </row>
    <row r="540" ht="15">
      <c r="A540" s="14"/>
    </row>
    <row r="541" ht="15">
      <c r="A541" s="14"/>
    </row>
    <row r="542" ht="15">
      <c r="A542" s="14"/>
    </row>
    <row r="543" ht="15">
      <c r="A543" s="14"/>
    </row>
    <row r="544" ht="15">
      <c r="A544" s="14"/>
    </row>
    <row r="545" ht="15">
      <c r="A545" s="14"/>
    </row>
    <row r="546" ht="15">
      <c r="A546" s="14"/>
    </row>
    <row r="547" ht="15">
      <c r="A547" s="14"/>
    </row>
    <row r="548" ht="15">
      <c r="A548" s="14"/>
    </row>
    <row r="549" ht="15">
      <c r="A549" s="14"/>
    </row>
    <row r="550" ht="15">
      <c r="A550" s="14"/>
    </row>
    <row r="551" ht="15">
      <c r="A551" s="14"/>
    </row>
    <row r="552" ht="15">
      <c r="A552" s="14"/>
    </row>
    <row r="553" ht="15">
      <c r="A553" s="14"/>
    </row>
    <row r="554" ht="15">
      <c r="A554" s="14"/>
    </row>
    <row r="555" ht="15">
      <c r="A555" s="14"/>
    </row>
    <row r="556" ht="15">
      <c r="A556" s="14"/>
    </row>
    <row r="557" ht="15">
      <c r="A557" s="14"/>
    </row>
    <row r="558" ht="15">
      <c r="A558" s="14"/>
    </row>
    <row r="559" ht="15">
      <c r="A559" s="14"/>
    </row>
    <row r="560" ht="15">
      <c r="A560" s="14"/>
    </row>
    <row r="561" ht="15">
      <c r="A561" s="14"/>
    </row>
    <row r="562" ht="15">
      <c r="A562" s="14"/>
    </row>
    <row r="563" ht="15">
      <c r="A563" s="14"/>
    </row>
    <row r="564" ht="15">
      <c r="A564" s="14"/>
    </row>
    <row r="565" ht="15">
      <c r="A565" s="14"/>
    </row>
    <row r="566" ht="15">
      <c r="A566" s="14"/>
    </row>
    <row r="567" ht="15">
      <c r="A567" s="14"/>
    </row>
    <row r="568" ht="15">
      <c r="A568" s="14"/>
    </row>
    <row r="569" ht="15">
      <c r="A569" s="14"/>
    </row>
    <row r="570" ht="15">
      <c r="A570" s="14"/>
    </row>
    <row r="571" ht="15">
      <c r="A571" s="14"/>
    </row>
    <row r="572" ht="15">
      <c r="A572" s="14"/>
    </row>
    <row r="573" ht="15">
      <c r="A573" s="14"/>
    </row>
    <row r="574" ht="15">
      <c r="A574" s="14"/>
    </row>
    <row r="575" ht="15">
      <c r="A575" s="14"/>
    </row>
    <row r="576" ht="15">
      <c r="A576" s="14"/>
    </row>
    <row r="577" ht="15">
      <c r="A577" s="14"/>
    </row>
    <row r="578" ht="15">
      <c r="A578" s="14"/>
    </row>
    <row r="579" ht="15">
      <c r="A579" s="14"/>
    </row>
    <row r="580" ht="15">
      <c r="A580" s="14"/>
    </row>
    <row r="581" ht="15">
      <c r="A581" s="14"/>
    </row>
    <row r="582" ht="15">
      <c r="A582" s="14"/>
    </row>
    <row r="583" ht="15">
      <c r="A583" s="14"/>
    </row>
    <row r="584" ht="15">
      <c r="A584" s="14"/>
    </row>
    <row r="585" ht="15">
      <c r="A585" s="14"/>
    </row>
    <row r="586" ht="15">
      <c r="A586" s="14"/>
    </row>
    <row r="587" ht="15">
      <c r="A587" s="14"/>
    </row>
    <row r="588" ht="15">
      <c r="A588" s="14"/>
    </row>
    <row r="589" ht="15">
      <c r="A589" s="14"/>
    </row>
    <row r="590" ht="15">
      <c r="A590" s="14"/>
    </row>
    <row r="591" ht="15">
      <c r="A591" s="14"/>
    </row>
    <row r="592" ht="15">
      <c r="A592" s="14"/>
    </row>
    <row r="593" ht="15">
      <c r="A593" s="14"/>
    </row>
    <row r="594" ht="15">
      <c r="A594" s="14"/>
    </row>
    <row r="595" ht="15">
      <c r="A595" s="14"/>
    </row>
    <row r="596" ht="15">
      <c r="A596" s="14"/>
    </row>
    <row r="597" ht="15">
      <c r="A597" s="14"/>
    </row>
    <row r="598" ht="15">
      <c r="A598" s="14"/>
    </row>
    <row r="599" ht="15">
      <c r="A599" s="14"/>
    </row>
    <row r="600" ht="15">
      <c r="A600" s="14"/>
    </row>
    <row r="601" ht="15">
      <c r="A601" s="14"/>
    </row>
    <row r="602" ht="15">
      <c r="A602" s="14"/>
    </row>
    <row r="603" ht="15">
      <c r="A603" s="14"/>
    </row>
    <row r="604" ht="15">
      <c r="A604" s="14"/>
    </row>
    <row r="605" ht="15">
      <c r="A605" s="14"/>
    </row>
    <row r="606" ht="15">
      <c r="A606" s="14"/>
    </row>
    <row r="607" ht="15">
      <c r="A607" s="14"/>
    </row>
    <row r="608" ht="15">
      <c r="A608" s="14"/>
    </row>
    <row r="609" ht="15">
      <c r="A609" s="14"/>
    </row>
    <row r="610" ht="15">
      <c r="A610" s="14"/>
    </row>
    <row r="611" ht="15">
      <c r="A611" s="14"/>
    </row>
    <row r="612" ht="15">
      <c r="A612" s="14"/>
    </row>
    <row r="613" ht="15">
      <c r="A613" s="14"/>
    </row>
    <row r="614" ht="15">
      <c r="A614" s="14"/>
    </row>
    <row r="615" ht="15">
      <c r="A615" s="14"/>
    </row>
    <row r="616" ht="15">
      <c r="A616" s="14"/>
    </row>
    <row r="617" ht="15">
      <c r="A617" s="14"/>
    </row>
    <row r="618" ht="15">
      <c r="A618" s="14"/>
    </row>
    <row r="619" ht="15">
      <c r="A619" s="14"/>
    </row>
    <row r="620" ht="15">
      <c r="A620" s="14"/>
    </row>
    <row r="621" ht="15">
      <c r="A621" s="14"/>
    </row>
    <row r="622" ht="15">
      <c r="A622" s="14"/>
    </row>
    <row r="623" ht="15">
      <c r="A623" s="14"/>
    </row>
    <row r="624" ht="15">
      <c r="A624" s="14"/>
    </row>
    <row r="625" ht="15">
      <c r="A625" s="14"/>
    </row>
    <row r="626" ht="15">
      <c r="A626" s="14"/>
    </row>
    <row r="627" ht="15">
      <c r="A627" s="14"/>
    </row>
    <row r="628" ht="15">
      <c r="A628" s="14"/>
    </row>
    <row r="629" ht="15">
      <c r="A629" s="14"/>
    </row>
    <row r="630" ht="15">
      <c r="A630" s="14"/>
    </row>
    <row r="631" ht="15">
      <c r="A631" s="14"/>
    </row>
    <row r="632" ht="15">
      <c r="A632" s="14"/>
    </row>
    <row r="633" ht="15">
      <c r="A633" s="14"/>
    </row>
    <row r="634" ht="15">
      <c r="A634" s="14"/>
    </row>
    <row r="635" ht="15">
      <c r="A635" s="14"/>
    </row>
    <row r="636" ht="15">
      <c r="A636" s="14"/>
    </row>
    <row r="637" ht="15">
      <c r="A637" s="14"/>
    </row>
    <row r="638" ht="15">
      <c r="A638" s="14"/>
    </row>
    <row r="639" ht="15">
      <c r="A639" s="14"/>
    </row>
    <row r="640" ht="15">
      <c r="A640" s="14"/>
    </row>
    <row r="641" ht="15">
      <c r="A641" s="14"/>
    </row>
    <row r="642" ht="15">
      <c r="A642" s="14"/>
    </row>
    <row r="643" ht="15">
      <c r="A643" s="14"/>
    </row>
    <row r="644" ht="15">
      <c r="A644" s="14"/>
    </row>
    <row r="645" ht="15">
      <c r="A645" s="14"/>
    </row>
    <row r="646" ht="15">
      <c r="A646" s="14"/>
    </row>
    <row r="647" ht="15">
      <c r="A647" s="14"/>
    </row>
    <row r="648" ht="15">
      <c r="A648" s="14"/>
    </row>
    <row r="649" ht="15">
      <c r="A649" s="14"/>
    </row>
    <row r="650" ht="15">
      <c r="A650" s="14"/>
    </row>
    <row r="651" ht="15">
      <c r="A651" s="14"/>
    </row>
    <row r="652" ht="15">
      <c r="A652" s="14"/>
    </row>
    <row r="653" ht="15">
      <c r="A653" s="14"/>
    </row>
    <row r="654" ht="15">
      <c r="A654" s="14"/>
    </row>
    <row r="655" ht="15">
      <c r="A655" s="14"/>
    </row>
    <row r="656" ht="15">
      <c r="A656" s="14"/>
    </row>
    <row r="657" ht="15">
      <c r="A657" s="14"/>
    </row>
    <row r="658" ht="15">
      <c r="A658" s="14"/>
    </row>
    <row r="659" ht="15">
      <c r="A659" s="14"/>
    </row>
    <row r="660" ht="15">
      <c r="A660" s="14"/>
    </row>
    <row r="661" ht="15">
      <c r="A661" s="14"/>
    </row>
    <row r="662" ht="15">
      <c r="A662" s="14"/>
    </row>
    <row r="663" ht="15">
      <c r="A663" s="14"/>
    </row>
    <row r="664" ht="15">
      <c r="A664" s="14"/>
    </row>
    <row r="665" ht="15">
      <c r="A665" s="14"/>
    </row>
    <row r="666" ht="15">
      <c r="A666" s="14"/>
    </row>
    <row r="667" ht="15">
      <c r="A667" s="14"/>
    </row>
    <row r="668" ht="15">
      <c r="A668" s="14"/>
    </row>
    <row r="669" ht="15">
      <c r="A669" s="14"/>
    </row>
    <row r="670" ht="15">
      <c r="A670" s="14"/>
    </row>
    <row r="671" ht="15">
      <c r="A671" s="14"/>
    </row>
    <row r="672" ht="15">
      <c r="A672" s="14"/>
    </row>
    <row r="673" ht="15">
      <c r="A673" s="14"/>
    </row>
    <row r="674" ht="15">
      <c r="A674" s="14"/>
    </row>
    <row r="675" ht="15">
      <c r="A675" s="14"/>
    </row>
    <row r="676" ht="15">
      <c r="A676" s="14"/>
    </row>
    <row r="677" ht="15">
      <c r="A677" s="14"/>
    </row>
    <row r="678" ht="15">
      <c r="A678" s="14"/>
    </row>
    <row r="679" ht="15">
      <c r="A679" s="14"/>
    </row>
    <row r="680" ht="15">
      <c r="A680" s="14"/>
    </row>
    <row r="681" ht="15">
      <c r="A681" s="14"/>
    </row>
    <row r="682" ht="15">
      <c r="A682" s="14"/>
    </row>
    <row r="683" ht="15">
      <c r="A683" s="14"/>
    </row>
    <row r="684" ht="15">
      <c r="A684" s="14"/>
    </row>
    <row r="685" ht="15">
      <c r="A685" s="14"/>
    </row>
    <row r="686" ht="15">
      <c r="A686" s="14"/>
    </row>
    <row r="687" ht="15">
      <c r="A687" s="14"/>
    </row>
    <row r="688" ht="15">
      <c r="A688" s="14"/>
    </row>
    <row r="689" ht="15">
      <c r="A689" s="14"/>
    </row>
    <row r="690" ht="15">
      <c r="A690" s="14"/>
    </row>
    <row r="691" ht="15">
      <c r="A691" s="14"/>
    </row>
    <row r="692" ht="15">
      <c r="A692" s="14"/>
    </row>
    <row r="693" ht="15">
      <c r="A693" s="14"/>
    </row>
    <row r="694" ht="15">
      <c r="A694" s="14"/>
    </row>
    <row r="695" ht="15">
      <c r="A695" s="14"/>
    </row>
    <row r="696" ht="15">
      <c r="A696" s="14"/>
    </row>
    <row r="697" ht="15">
      <c r="A697" s="14"/>
    </row>
    <row r="698" ht="15">
      <c r="A698" s="14"/>
    </row>
    <row r="699" ht="15">
      <c r="A699" s="14"/>
    </row>
    <row r="700" ht="15">
      <c r="A700" s="14"/>
    </row>
    <row r="701" ht="15">
      <c r="A701" s="14"/>
    </row>
    <row r="702" ht="15">
      <c r="A702" s="14"/>
    </row>
    <row r="703" ht="15">
      <c r="A703" s="14"/>
    </row>
    <row r="704" ht="15">
      <c r="A704" s="14"/>
    </row>
    <row r="705" ht="15">
      <c r="A705" s="14"/>
    </row>
    <row r="706" ht="15">
      <c r="A706" s="14"/>
    </row>
    <row r="707" ht="15">
      <c r="A707" s="14"/>
    </row>
    <row r="708" ht="15">
      <c r="A708" s="14"/>
    </row>
    <row r="709" ht="15">
      <c r="A709" s="14"/>
    </row>
    <row r="710" ht="15">
      <c r="A710" s="14"/>
    </row>
    <row r="711" ht="15">
      <c r="A711" s="14"/>
    </row>
    <row r="712" ht="15">
      <c r="A712" s="14"/>
    </row>
    <row r="713" ht="15">
      <c r="A713" s="14"/>
    </row>
    <row r="714" ht="15">
      <c r="A714" s="14"/>
    </row>
    <row r="715" ht="15">
      <c r="A715" s="14"/>
    </row>
    <row r="716" ht="15">
      <c r="A716" s="14"/>
    </row>
    <row r="717" ht="15">
      <c r="A717" s="14"/>
    </row>
    <row r="718" ht="15">
      <c r="A718" s="14"/>
    </row>
    <row r="719" ht="15">
      <c r="A719" s="14"/>
    </row>
    <row r="720" ht="15">
      <c r="A720" s="14"/>
    </row>
    <row r="721" ht="15">
      <c r="A721" s="14"/>
    </row>
    <row r="722" ht="15">
      <c r="A722" s="14"/>
    </row>
    <row r="723" ht="15">
      <c r="A723" s="14"/>
    </row>
    <row r="724" ht="15">
      <c r="A724" s="14"/>
    </row>
    <row r="725" ht="15">
      <c r="A725" s="14"/>
    </row>
    <row r="726" ht="15">
      <c r="A726" s="14"/>
    </row>
    <row r="727" ht="15">
      <c r="A727" s="14"/>
    </row>
    <row r="728" ht="15">
      <c r="A728" s="14"/>
    </row>
    <row r="729" ht="15">
      <c r="A729" s="14"/>
    </row>
    <row r="730" ht="15">
      <c r="A730" s="14"/>
    </row>
    <row r="731" ht="15">
      <c r="A731" s="14"/>
    </row>
    <row r="732" ht="15">
      <c r="A732" s="14"/>
    </row>
    <row r="733" ht="15">
      <c r="A733" s="14"/>
    </row>
    <row r="734" ht="15">
      <c r="A734" s="14"/>
    </row>
    <row r="735" ht="15">
      <c r="A735" s="14"/>
    </row>
    <row r="736" ht="15">
      <c r="A736" s="14"/>
    </row>
    <row r="737" ht="15">
      <c r="A737" s="14"/>
    </row>
    <row r="738" ht="15">
      <c r="A738" s="14"/>
    </row>
    <row r="739" ht="15">
      <c r="A739" s="14"/>
    </row>
    <row r="740" ht="15">
      <c r="A740" s="14"/>
    </row>
    <row r="741" ht="15">
      <c r="A741" s="14"/>
    </row>
    <row r="742" ht="15">
      <c r="A742" s="14"/>
    </row>
    <row r="743" ht="15">
      <c r="A743" s="14"/>
    </row>
    <row r="744" ht="15">
      <c r="A744" s="14"/>
    </row>
    <row r="745" ht="15">
      <c r="A745" s="14"/>
    </row>
    <row r="746" ht="15">
      <c r="A746" s="14"/>
    </row>
    <row r="747" ht="15">
      <c r="A747" s="14"/>
    </row>
    <row r="748" ht="15">
      <c r="A748" s="14"/>
    </row>
    <row r="749" ht="15">
      <c r="A749" s="14"/>
    </row>
    <row r="750" ht="15">
      <c r="A750" s="14"/>
    </row>
    <row r="751" ht="15">
      <c r="A751" s="14"/>
    </row>
    <row r="752" ht="15">
      <c r="A752" s="14"/>
    </row>
    <row r="753" ht="15">
      <c r="A753" s="14"/>
    </row>
    <row r="754" ht="15">
      <c r="A754" s="14"/>
    </row>
    <row r="755" ht="15">
      <c r="A755" s="14"/>
    </row>
    <row r="756" ht="15">
      <c r="A756" s="14"/>
    </row>
    <row r="757" ht="15">
      <c r="A757" s="14"/>
    </row>
    <row r="758" ht="15">
      <c r="A758" s="14"/>
    </row>
    <row r="759" ht="15">
      <c r="A759" s="14"/>
    </row>
    <row r="760" ht="15">
      <c r="A760" s="14"/>
    </row>
    <row r="761" ht="15">
      <c r="A761" s="14"/>
    </row>
    <row r="762" ht="15">
      <c r="A762" s="14"/>
    </row>
    <row r="763" ht="15">
      <c r="A763" s="14"/>
    </row>
    <row r="764" ht="15">
      <c r="A764" s="14"/>
    </row>
    <row r="765" ht="15">
      <c r="A765" s="14"/>
    </row>
    <row r="766" ht="15">
      <c r="A766" s="14"/>
    </row>
    <row r="767" ht="15">
      <c r="A767" s="14"/>
    </row>
    <row r="768" ht="15">
      <c r="A768" s="14"/>
    </row>
    <row r="769" ht="15">
      <c r="A769" s="14"/>
    </row>
    <row r="770" ht="15">
      <c r="A770" s="14"/>
    </row>
    <row r="771" ht="15">
      <c r="A771" s="14"/>
    </row>
    <row r="772" ht="15">
      <c r="A772" s="14"/>
    </row>
    <row r="773" ht="15">
      <c r="A773" s="14"/>
    </row>
    <row r="774" ht="15">
      <c r="A774" s="14"/>
    </row>
    <row r="775" ht="15">
      <c r="A775" s="14"/>
    </row>
    <row r="776" ht="15">
      <c r="A776" s="14"/>
    </row>
    <row r="777" ht="15">
      <c r="A777" s="14"/>
    </row>
    <row r="778" ht="15">
      <c r="A778" s="14"/>
    </row>
    <row r="779" ht="15">
      <c r="A779" s="14"/>
    </row>
    <row r="780" ht="15">
      <c r="A780" s="14"/>
    </row>
    <row r="781" ht="15">
      <c r="A781" s="14"/>
    </row>
    <row r="782" ht="15">
      <c r="A782" s="14"/>
    </row>
    <row r="783" ht="15">
      <c r="A783" s="14"/>
    </row>
    <row r="784" ht="15">
      <c r="A784" s="14"/>
    </row>
    <row r="785" ht="15">
      <c r="A785" s="14"/>
    </row>
    <row r="786" ht="15">
      <c r="A786" s="14"/>
    </row>
    <row r="787" ht="15">
      <c r="A787" s="14"/>
    </row>
    <row r="788" ht="15">
      <c r="A788" s="14"/>
    </row>
    <row r="789" ht="15">
      <c r="A789" s="14"/>
    </row>
    <row r="790" ht="15">
      <c r="A790" s="14"/>
    </row>
    <row r="791" ht="15">
      <c r="A791" s="14"/>
    </row>
    <row r="792" ht="15">
      <c r="A792" s="14"/>
    </row>
    <row r="793" ht="15">
      <c r="A793" s="14"/>
    </row>
    <row r="794" ht="15">
      <c r="A794" s="14"/>
    </row>
    <row r="795" ht="15">
      <c r="A795" s="14"/>
    </row>
    <row r="796" ht="15">
      <c r="A796" s="14"/>
    </row>
    <row r="797" ht="15">
      <c r="A797" s="14"/>
    </row>
    <row r="798" ht="15">
      <c r="A798" s="14"/>
    </row>
    <row r="799" ht="15">
      <c r="A799" s="14"/>
    </row>
    <row r="800" ht="15">
      <c r="A800" s="14"/>
    </row>
    <row r="801" ht="15">
      <c r="A801" s="14"/>
    </row>
    <row r="802" ht="15">
      <c r="A802" s="14"/>
    </row>
    <row r="803" ht="15">
      <c r="A803" s="14"/>
    </row>
    <row r="804" ht="15">
      <c r="A804" s="14"/>
    </row>
    <row r="805" ht="15">
      <c r="A805" s="14"/>
    </row>
    <row r="806" ht="15">
      <c r="A806" s="14"/>
    </row>
    <row r="807" ht="15">
      <c r="A807" s="14"/>
    </row>
    <row r="808" ht="15">
      <c r="A808" s="14"/>
    </row>
    <row r="809" ht="15">
      <c r="A809" s="14"/>
    </row>
    <row r="810" ht="15">
      <c r="A810" s="14"/>
    </row>
    <row r="811" ht="15">
      <c r="A811" s="14"/>
    </row>
    <row r="812" ht="15">
      <c r="A812" s="14"/>
    </row>
    <row r="813" ht="15">
      <c r="A813" s="14"/>
    </row>
    <row r="814" ht="15">
      <c r="A814" s="14"/>
    </row>
    <row r="815" ht="15">
      <c r="A815" s="14"/>
    </row>
    <row r="816" ht="15">
      <c r="A816" s="14"/>
    </row>
    <row r="817" ht="15">
      <c r="A817" s="14"/>
    </row>
    <row r="818" ht="15">
      <c r="A818" s="14"/>
    </row>
    <row r="819" ht="15">
      <c r="A819" s="14"/>
    </row>
    <row r="820" ht="15">
      <c r="A820" s="14"/>
    </row>
    <row r="821" ht="15">
      <c r="A821" s="14"/>
    </row>
    <row r="822" ht="15">
      <c r="A822" s="14"/>
    </row>
    <row r="823" ht="15">
      <c r="A823" s="14"/>
    </row>
    <row r="824" ht="15">
      <c r="A824" s="14"/>
    </row>
    <row r="825" ht="15">
      <c r="A825" s="14"/>
    </row>
    <row r="826" ht="15">
      <c r="A826" s="14"/>
    </row>
    <row r="827" ht="15">
      <c r="A827" s="14"/>
    </row>
    <row r="828" ht="15">
      <c r="A828" s="14"/>
    </row>
    <row r="829" ht="15">
      <c r="A829" s="14"/>
    </row>
    <row r="830" ht="15">
      <c r="A830" s="14"/>
    </row>
    <row r="831" ht="15">
      <c r="A831" s="14"/>
    </row>
    <row r="832" ht="15">
      <c r="A832" s="14"/>
    </row>
    <row r="833" ht="15">
      <c r="A833" s="14"/>
    </row>
    <row r="834" ht="15">
      <c r="A834" s="14"/>
    </row>
    <row r="835" ht="15">
      <c r="A835" s="14"/>
    </row>
    <row r="836" ht="15">
      <c r="A836" s="14"/>
    </row>
    <row r="837" ht="15">
      <c r="A837" s="14"/>
    </row>
    <row r="838" ht="15">
      <c r="A838" s="14"/>
    </row>
    <row r="839" ht="15">
      <c r="A839" s="14"/>
    </row>
    <row r="840" ht="15">
      <c r="A840" s="14"/>
    </row>
    <row r="841" ht="15">
      <c r="A841" s="14"/>
    </row>
    <row r="842" ht="15">
      <c r="A842" s="14"/>
    </row>
    <row r="843" ht="15">
      <c r="A843" s="14"/>
    </row>
    <row r="844" ht="15">
      <c r="A844" s="14"/>
    </row>
    <row r="845" ht="15">
      <c r="A845" s="14"/>
    </row>
    <row r="846" ht="15">
      <c r="A846" s="14"/>
    </row>
    <row r="847" ht="15">
      <c r="A847" s="14"/>
    </row>
    <row r="848" ht="15">
      <c r="A848" s="14"/>
    </row>
    <row r="849" ht="15">
      <c r="A849" s="14"/>
    </row>
    <row r="850" ht="15">
      <c r="A850" s="14"/>
    </row>
    <row r="851" ht="15">
      <c r="A851" s="14"/>
    </row>
    <row r="852" ht="15">
      <c r="A852" s="14"/>
    </row>
    <row r="853" ht="15">
      <c r="A853" s="14"/>
    </row>
    <row r="854" ht="15">
      <c r="A854" s="14"/>
    </row>
    <row r="855" ht="15">
      <c r="A855" s="14"/>
    </row>
    <row r="856" ht="15">
      <c r="A856" s="14"/>
    </row>
    <row r="857" ht="15">
      <c r="A857" s="14"/>
    </row>
    <row r="858" ht="15">
      <c r="A858" s="14"/>
    </row>
    <row r="859" ht="15">
      <c r="A859" s="14"/>
    </row>
    <row r="860" ht="15">
      <c r="A860" s="14"/>
    </row>
    <row r="861" ht="15">
      <c r="A861" s="14"/>
    </row>
    <row r="862" ht="15">
      <c r="A862" s="14"/>
    </row>
    <row r="863" ht="15">
      <c r="A863" s="14"/>
    </row>
    <row r="864" ht="15">
      <c r="A864" s="14"/>
    </row>
    <row r="865" ht="15">
      <c r="A865" s="14"/>
    </row>
    <row r="866" ht="15">
      <c r="A866" s="14"/>
    </row>
    <row r="867" ht="15">
      <c r="A867" s="14"/>
    </row>
    <row r="868" ht="15">
      <c r="A868" s="14"/>
    </row>
    <row r="869" ht="15">
      <c r="A869" s="14"/>
    </row>
    <row r="870" ht="15">
      <c r="A870" s="14"/>
    </row>
    <row r="871" ht="15">
      <c r="A871" s="14"/>
    </row>
    <row r="872" ht="15">
      <c r="A872" s="14"/>
    </row>
    <row r="873" ht="15">
      <c r="A873" s="14"/>
    </row>
    <row r="874" ht="15">
      <c r="A874" s="14"/>
    </row>
    <row r="875" ht="15">
      <c r="A875" s="14"/>
    </row>
    <row r="876" ht="15">
      <c r="A876" s="14"/>
    </row>
    <row r="877" ht="15">
      <c r="A877" s="14"/>
    </row>
    <row r="878" ht="15">
      <c r="A878" s="14"/>
    </row>
    <row r="879" ht="15">
      <c r="A879" s="14"/>
    </row>
    <row r="880" ht="15">
      <c r="A880" s="14"/>
    </row>
    <row r="881" ht="15">
      <c r="A881" s="14"/>
    </row>
    <row r="882" ht="15">
      <c r="A882" s="14"/>
    </row>
    <row r="883" ht="15">
      <c r="A883" s="14"/>
    </row>
    <row r="884" ht="15">
      <c r="A884" s="14"/>
    </row>
    <row r="885" ht="15">
      <c r="A885" s="14"/>
    </row>
    <row r="886" ht="15">
      <c r="A886" s="14"/>
    </row>
    <row r="887" ht="15">
      <c r="A887" s="14"/>
    </row>
    <row r="888" ht="15">
      <c r="A888" s="14"/>
    </row>
    <row r="889" ht="15">
      <c r="A889" s="14"/>
    </row>
    <row r="890" ht="15">
      <c r="A890" s="14"/>
    </row>
    <row r="891" ht="15">
      <c r="A891" s="14"/>
    </row>
    <row r="892" ht="15">
      <c r="A892" s="14"/>
    </row>
    <row r="893" ht="15">
      <c r="A893" s="14"/>
    </row>
    <row r="894" ht="15">
      <c r="A894" s="14"/>
    </row>
    <row r="895" ht="15">
      <c r="A895" s="14"/>
    </row>
    <row r="896" ht="15">
      <c r="A896" s="14"/>
    </row>
    <row r="897" ht="15">
      <c r="A897" s="14"/>
    </row>
    <row r="898" ht="15">
      <c r="A898" s="14"/>
    </row>
    <row r="899" ht="15">
      <c r="A899" s="14"/>
    </row>
    <row r="900" ht="15">
      <c r="A900" s="14"/>
    </row>
    <row r="901" ht="15">
      <c r="A901" s="14"/>
    </row>
    <row r="902" ht="15">
      <c r="A902" s="14"/>
    </row>
    <row r="903" ht="15">
      <c r="A903" s="14"/>
    </row>
    <row r="904" ht="15">
      <c r="A904" s="14"/>
    </row>
    <row r="905" ht="15">
      <c r="A905" s="14"/>
    </row>
    <row r="906" ht="15">
      <c r="A906" s="14"/>
    </row>
    <row r="907" ht="15">
      <c r="A907" s="14"/>
    </row>
    <row r="908" ht="15">
      <c r="A908" s="14"/>
    </row>
    <row r="909" ht="15">
      <c r="A909" s="14"/>
    </row>
    <row r="910" ht="15">
      <c r="A910" s="14"/>
    </row>
    <row r="911" ht="15">
      <c r="A911" s="14"/>
    </row>
    <row r="912" ht="15">
      <c r="A912" s="14"/>
    </row>
    <row r="913" ht="15">
      <c r="A913" s="14"/>
    </row>
    <row r="914" ht="15">
      <c r="A914" s="14"/>
    </row>
    <row r="915" ht="15">
      <c r="A915" s="14"/>
    </row>
    <row r="916" ht="15">
      <c r="A916" s="14"/>
    </row>
    <row r="917" ht="15">
      <c r="A917" s="14"/>
    </row>
    <row r="918" ht="15">
      <c r="A918" s="14"/>
    </row>
    <row r="919" ht="15">
      <c r="A919" s="14"/>
    </row>
    <row r="920" ht="15">
      <c r="A920" s="14"/>
    </row>
    <row r="921" ht="15">
      <c r="A921" s="14"/>
    </row>
    <row r="922" ht="15">
      <c r="A922" s="14"/>
    </row>
    <row r="923" ht="15">
      <c r="A923" s="14"/>
    </row>
    <row r="924" ht="15">
      <c r="A924" s="14"/>
    </row>
    <row r="925" ht="15">
      <c r="A925" s="14"/>
    </row>
    <row r="926" ht="15">
      <c r="A926" s="14"/>
    </row>
    <row r="927" ht="15">
      <c r="A927" s="14"/>
    </row>
    <row r="928" ht="15">
      <c r="A928" s="14"/>
    </row>
    <row r="929" ht="15">
      <c r="A929" s="14"/>
    </row>
    <row r="930" ht="15">
      <c r="A930" s="14"/>
    </row>
    <row r="931" ht="15">
      <c r="A931" s="14"/>
    </row>
    <row r="932" ht="15">
      <c r="A932" s="14"/>
    </row>
    <row r="933" ht="15">
      <c r="A933" s="14"/>
    </row>
    <row r="934" ht="15">
      <c r="A934" s="14"/>
    </row>
    <row r="935" ht="15">
      <c r="A935" s="14"/>
    </row>
    <row r="936" ht="15">
      <c r="A936" s="14"/>
    </row>
    <row r="937" ht="15">
      <c r="A937" s="14"/>
    </row>
    <row r="938" ht="15">
      <c r="A938" s="14"/>
    </row>
    <row r="939" ht="15">
      <c r="A939" s="14"/>
    </row>
    <row r="940" ht="15">
      <c r="A940" s="14"/>
    </row>
    <row r="941" ht="15">
      <c r="A941" s="14"/>
    </row>
    <row r="942" ht="15">
      <c r="A942" s="14"/>
    </row>
    <row r="943" ht="15">
      <c r="A943" s="14"/>
    </row>
    <row r="944" ht="15">
      <c r="A944" s="14"/>
    </row>
    <row r="945" ht="15">
      <c r="A945" s="14"/>
    </row>
    <row r="946" ht="15">
      <c r="A946" s="14"/>
    </row>
    <row r="947" ht="15">
      <c r="A947" s="14"/>
    </row>
    <row r="948" ht="15">
      <c r="A948" s="14"/>
    </row>
    <row r="949" ht="15">
      <c r="A949" s="14"/>
    </row>
    <row r="950" ht="15">
      <c r="A950" s="14"/>
    </row>
    <row r="951" ht="15">
      <c r="A951" s="14"/>
    </row>
    <row r="952" ht="15">
      <c r="A952" s="14"/>
    </row>
    <row r="953" ht="15">
      <c r="A953" s="14"/>
    </row>
    <row r="954" ht="15">
      <c r="A954" s="14"/>
    </row>
    <row r="955" ht="15">
      <c r="A955" s="14"/>
    </row>
    <row r="956" ht="15">
      <c r="A956" s="14"/>
    </row>
    <row r="957" ht="15">
      <c r="A957" s="14"/>
    </row>
    <row r="958" ht="15">
      <c r="A958" s="14"/>
    </row>
    <row r="959" ht="15">
      <c r="A959" s="14"/>
    </row>
    <row r="960" ht="15">
      <c r="A960" s="14"/>
    </row>
    <row r="961" ht="15">
      <c r="A961" s="14"/>
    </row>
    <row r="962" ht="15">
      <c r="A962" s="14"/>
    </row>
    <row r="963" ht="15">
      <c r="A963" s="14"/>
    </row>
    <row r="964" ht="15">
      <c r="A964" s="14"/>
    </row>
    <row r="965" ht="15">
      <c r="A965" s="14"/>
    </row>
    <row r="966" ht="15">
      <c r="A966" s="14"/>
    </row>
    <row r="967" ht="15">
      <c r="A967" s="14"/>
    </row>
    <row r="968" ht="15">
      <c r="A968" s="14"/>
    </row>
    <row r="969" ht="15">
      <c r="A969" s="14"/>
    </row>
    <row r="970" ht="15">
      <c r="A970" s="14"/>
    </row>
    <row r="971" ht="15">
      <c r="A971" s="14"/>
    </row>
    <row r="972" ht="15">
      <c r="A972" s="14"/>
    </row>
    <row r="973" ht="15">
      <c r="A973" s="14"/>
    </row>
    <row r="974" ht="15">
      <c r="A974" s="14"/>
    </row>
    <row r="975" ht="15">
      <c r="A975" s="14"/>
    </row>
    <row r="976" ht="15">
      <c r="A976" s="14"/>
    </row>
    <row r="977" ht="15">
      <c r="A977" s="14"/>
    </row>
    <row r="978" ht="15">
      <c r="A978" s="14"/>
    </row>
    <row r="979" ht="15">
      <c r="A979" s="14"/>
    </row>
    <row r="980" ht="15">
      <c r="A980" s="14"/>
    </row>
    <row r="981" ht="15">
      <c r="A981" s="14"/>
    </row>
    <row r="982" ht="15">
      <c r="A982" s="14"/>
    </row>
    <row r="983" ht="15">
      <c r="A983" s="14"/>
    </row>
    <row r="984" ht="15">
      <c r="A984" s="14"/>
    </row>
    <row r="985" ht="15">
      <c r="A985" s="14"/>
    </row>
    <row r="986" ht="15">
      <c r="A986" s="14"/>
    </row>
    <row r="987" ht="15">
      <c r="A987" s="14"/>
    </row>
    <row r="988" ht="15">
      <c r="A988" s="14"/>
    </row>
    <row r="989" ht="15">
      <c r="A989" s="14"/>
    </row>
    <row r="990" ht="15">
      <c r="A990" s="14"/>
    </row>
    <row r="991" ht="15">
      <c r="A991" s="14"/>
    </row>
    <row r="992" ht="15">
      <c r="A992" s="14"/>
    </row>
    <row r="993" ht="15">
      <c r="A993" s="14"/>
    </row>
    <row r="994" ht="15">
      <c r="A994" s="14"/>
    </row>
    <row r="995" ht="15">
      <c r="A995" s="14"/>
    </row>
    <row r="996" ht="15">
      <c r="A996" s="14"/>
    </row>
    <row r="997" ht="15">
      <c r="A997" s="14"/>
    </row>
    <row r="998" ht="15">
      <c r="A998" s="14"/>
    </row>
    <row r="999" ht="15">
      <c r="A999" s="14"/>
    </row>
    <row r="1000" ht="15">
      <c r="A1000" s="14"/>
    </row>
    <row r="1001" ht="15">
      <c r="A1001" s="14"/>
    </row>
    <row r="1002" ht="15">
      <c r="A1002" s="14"/>
    </row>
    <row r="1003" ht="15">
      <c r="A1003" s="14"/>
    </row>
    <row r="1004" ht="15">
      <c r="A1004" s="14"/>
    </row>
    <row r="1005" ht="15">
      <c r="A1005" s="14"/>
    </row>
    <row r="1006" ht="15">
      <c r="A1006" s="14"/>
    </row>
    <row r="1007" ht="15">
      <c r="A1007" s="14"/>
    </row>
    <row r="1008" ht="15">
      <c r="A1008" s="14"/>
    </row>
    <row r="1009" ht="15">
      <c r="A1009" s="14"/>
    </row>
    <row r="1010" ht="15">
      <c r="A1010" s="14"/>
    </row>
    <row r="1011" ht="15">
      <c r="A1011" s="14"/>
    </row>
    <row r="1012" ht="15">
      <c r="A1012" s="14"/>
    </row>
    <row r="1013" ht="15">
      <c r="A1013" s="14"/>
    </row>
    <row r="1014" ht="15">
      <c r="A1014" s="14"/>
    </row>
    <row r="1015" ht="15">
      <c r="A1015" s="14"/>
    </row>
    <row r="1016" ht="15">
      <c r="A1016" s="14"/>
    </row>
    <row r="1017" ht="15">
      <c r="A1017" s="14"/>
    </row>
    <row r="1018" ht="15">
      <c r="A1018" s="14"/>
    </row>
    <row r="1019" ht="15">
      <c r="A1019" s="14"/>
    </row>
    <row r="1020" ht="15">
      <c r="A1020" s="14"/>
    </row>
    <row r="1021" ht="15">
      <c r="A1021" s="14"/>
    </row>
    <row r="1022" ht="15">
      <c r="A1022" s="14"/>
    </row>
    <row r="1023" ht="15">
      <c r="A1023" s="14"/>
    </row>
    <row r="1024" ht="15">
      <c r="A1024" s="14"/>
    </row>
    <row r="1025" ht="15">
      <c r="A1025" s="14"/>
    </row>
    <row r="1026" ht="15">
      <c r="A1026" s="14"/>
    </row>
    <row r="1027" ht="15">
      <c r="A1027" s="14"/>
    </row>
    <row r="1028" ht="15">
      <c r="A1028" s="14"/>
    </row>
    <row r="1029" ht="15">
      <c r="A1029" s="14"/>
    </row>
    <row r="1030" ht="15">
      <c r="A1030" s="14"/>
    </row>
    <row r="1031" ht="15">
      <c r="A1031" s="14"/>
    </row>
    <row r="1032" ht="15">
      <c r="A1032" s="14"/>
    </row>
    <row r="1033" ht="15">
      <c r="A1033" s="14"/>
    </row>
    <row r="1034" ht="15">
      <c r="A1034" s="14"/>
    </row>
    <row r="1035" ht="15">
      <c r="A1035" s="14"/>
    </row>
    <row r="1036" ht="15">
      <c r="A1036" s="14"/>
    </row>
    <row r="1037" ht="15">
      <c r="A1037" s="14"/>
    </row>
    <row r="1038" ht="15">
      <c r="A1038" s="14"/>
    </row>
    <row r="1039" ht="15">
      <c r="A1039" s="14"/>
    </row>
    <row r="1040" ht="15">
      <c r="A1040" s="14"/>
    </row>
    <row r="1041" ht="15">
      <c r="A1041" s="14"/>
    </row>
    <row r="1042" ht="15">
      <c r="A1042" s="14"/>
    </row>
    <row r="1043" ht="15">
      <c r="A1043" s="14"/>
    </row>
    <row r="1044" ht="15">
      <c r="A1044" s="14"/>
    </row>
    <row r="1045" ht="15">
      <c r="A1045" s="14"/>
    </row>
    <row r="1046" ht="15">
      <c r="A1046" s="14"/>
    </row>
    <row r="1047" ht="15">
      <c r="A1047" s="14"/>
    </row>
    <row r="1048" ht="15">
      <c r="A1048" s="14"/>
    </row>
    <row r="1049" ht="15">
      <c r="A1049" s="14"/>
    </row>
    <row r="1050" ht="15">
      <c r="A1050" s="14"/>
    </row>
    <row r="1051" ht="15">
      <c r="A1051" s="14"/>
    </row>
    <row r="1052" ht="15">
      <c r="A1052" s="14"/>
    </row>
    <row r="1053" ht="15">
      <c r="A1053" s="14"/>
    </row>
    <row r="1054" ht="15">
      <c r="A1054" s="14"/>
    </row>
    <row r="1055" ht="15">
      <c r="A1055" s="14"/>
    </row>
    <row r="1056" ht="15">
      <c r="A1056" s="14"/>
    </row>
    <row r="1057" ht="15">
      <c r="A1057" s="14"/>
    </row>
    <row r="1058" ht="15">
      <c r="A1058" s="14"/>
    </row>
    <row r="1059" ht="15">
      <c r="A1059" s="14"/>
    </row>
    <row r="1060" ht="15">
      <c r="A1060" s="14"/>
    </row>
    <row r="1061" ht="15">
      <c r="A1061" s="14"/>
    </row>
    <row r="1062" ht="15">
      <c r="A1062" s="14"/>
    </row>
    <row r="1063" ht="15">
      <c r="A1063" s="14"/>
    </row>
    <row r="1064" ht="15">
      <c r="A1064" s="14"/>
    </row>
    <row r="1065" ht="15">
      <c r="A1065" s="14"/>
    </row>
    <row r="1066" ht="15">
      <c r="A1066" s="14"/>
    </row>
    <row r="1067" ht="15">
      <c r="A1067" s="14"/>
    </row>
    <row r="1068" ht="15">
      <c r="A1068" s="14"/>
    </row>
    <row r="1069" ht="15">
      <c r="A1069" s="14"/>
    </row>
    <row r="1070" ht="15">
      <c r="A1070" s="14"/>
    </row>
    <row r="1071" ht="15">
      <c r="A1071" s="14"/>
    </row>
    <row r="1072" ht="15">
      <c r="A1072" s="14"/>
    </row>
    <row r="1073" ht="15">
      <c r="A1073" s="14"/>
    </row>
    <row r="1074" ht="15">
      <c r="A1074" s="14"/>
    </row>
    <row r="1075" ht="15">
      <c r="A1075" s="14"/>
    </row>
    <row r="1076" ht="15">
      <c r="A1076" s="14"/>
    </row>
    <row r="1077" ht="15">
      <c r="A1077" s="14"/>
    </row>
    <row r="1078" ht="15">
      <c r="A1078" s="14"/>
    </row>
    <row r="1079" ht="15">
      <c r="A1079" s="14"/>
    </row>
    <row r="1080" ht="15">
      <c r="A1080" s="14"/>
    </row>
    <row r="1081" ht="15">
      <c r="A1081" s="14"/>
    </row>
    <row r="1082" ht="15">
      <c r="A1082" s="14"/>
    </row>
    <row r="1083" ht="15">
      <c r="A1083" s="14"/>
    </row>
    <row r="1084" ht="15">
      <c r="A1084" s="14"/>
    </row>
    <row r="1085" ht="15">
      <c r="A1085" s="14"/>
    </row>
    <row r="1086" ht="15">
      <c r="A1086" s="14"/>
    </row>
    <row r="1087" ht="15">
      <c r="A1087" s="14"/>
    </row>
    <row r="1088" ht="15">
      <c r="A1088" s="14"/>
    </row>
    <row r="1089" ht="15">
      <c r="A1089" s="14"/>
    </row>
    <row r="1090" ht="15">
      <c r="A1090" s="14"/>
    </row>
    <row r="1091" ht="15">
      <c r="A1091" s="14"/>
    </row>
    <row r="1092" ht="15">
      <c r="A1092" s="14"/>
    </row>
    <row r="1093" ht="15">
      <c r="A1093" s="14"/>
    </row>
    <row r="1094" ht="15">
      <c r="A1094" s="14"/>
    </row>
    <row r="1095" ht="15">
      <c r="A1095" s="14"/>
    </row>
    <row r="1096" ht="15">
      <c r="A1096" s="14"/>
    </row>
    <row r="1097" ht="15">
      <c r="A1097" s="14"/>
    </row>
    <row r="1098" ht="15">
      <c r="A1098" s="14"/>
    </row>
    <row r="1099" ht="15">
      <c r="A1099" s="14"/>
    </row>
    <row r="1100" ht="15">
      <c r="A1100" s="14"/>
    </row>
    <row r="1101" ht="15">
      <c r="A1101" s="14"/>
    </row>
    <row r="1102" ht="15">
      <c r="A1102" s="14"/>
    </row>
    <row r="1103" ht="15">
      <c r="A1103" s="14"/>
    </row>
    <row r="1104" ht="15">
      <c r="A1104" s="14"/>
    </row>
    <row r="1105" ht="15">
      <c r="A1105" s="14"/>
    </row>
    <row r="1106" ht="15">
      <c r="A1106" s="14"/>
    </row>
    <row r="1107" ht="15">
      <c r="A1107" s="14"/>
    </row>
    <row r="1108" ht="15">
      <c r="A1108" s="14"/>
    </row>
    <row r="1109" ht="15">
      <c r="A1109" s="14"/>
    </row>
    <row r="1110" ht="15">
      <c r="A1110" s="14"/>
    </row>
    <row r="1111" ht="15">
      <c r="A1111" s="14"/>
    </row>
    <row r="1112" ht="15">
      <c r="A1112" s="14"/>
    </row>
    <row r="1113" ht="15">
      <c r="A1113" s="14"/>
    </row>
    <row r="1114" ht="15">
      <c r="A1114" s="14"/>
    </row>
    <row r="1115" ht="15">
      <c r="A1115" s="14"/>
    </row>
    <row r="1116" ht="15">
      <c r="A1116" s="14"/>
    </row>
    <row r="1117" ht="15">
      <c r="A1117" s="14"/>
    </row>
    <row r="1118" ht="15">
      <c r="A1118" s="14"/>
    </row>
    <row r="1119" ht="15">
      <c r="A1119" s="14"/>
    </row>
    <row r="1120" ht="15">
      <c r="A1120" s="14"/>
    </row>
    <row r="1121" ht="15">
      <c r="A1121" s="14"/>
    </row>
    <row r="1122" ht="15">
      <c r="A1122" s="14"/>
    </row>
    <row r="1123" ht="15">
      <c r="A1123" s="14"/>
    </row>
    <row r="1124" ht="15">
      <c r="A1124" s="14"/>
    </row>
    <row r="1125" ht="15">
      <c r="A1125" s="14"/>
    </row>
    <row r="1126" ht="15">
      <c r="A1126" s="14"/>
    </row>
    <row r="1127" ht="15">
      <c r="A1127" s="14"/>
    </row>
    <row r="1128" ht="15">
      <c r="A1128" s="14"/>
    </row>
    <row r="1129" ht="15">
      <c r="A1129" s="14"/>
    </row>
    <row r="1130" ht="15">
      <c r="A1130" s="14"/>
    </row>
    <row r="1131" ht="15">
      <c r="A1131" s="14"/>
    </row>
    <row r="1132" ht="15">
      <c r="A1132" s="14"/>
    </row>
    <row r="1133" ht="15">
      <c r="A1133" s="14"/>
    </row>
    <row r="1134" ht="15">
      <c r="A1134" s="14"/>
    </row>
    <row r="1135" ht="15">
      <c r="A1135" s="14"/>
    </row>
    <row r="1136" ht="15">
      <c r="A1136" s="14"/>
    </row>
    <row r="1137" ht="15">
      <c r="A1137" s="14"/>
    </row>
    <row r="1138" ht="15">
      <c r="A1138" s="14"/>
    </row>
    <row r="1139" ht="15">
      <c r="A1139" s="14"/>
    </row>
    <row r="1140" ht="15">
      <c r="A1140" s="14"/>
    </row>
    <row r="1141" ht="15">
      <c r="A1141" s="14"/>
    </row>
    <row r="1142" ht="15">
      <c r="A1142" s="14"/>
    </row>
    <row r="1143" ht="15">
      <c r="A1143" s="14"/>
    </row>
    <row r="1144" ht="15">
      <c r="A1144" s="14"/>
    </row>
    <row r="1145" ht="15">
      <c r="A1145" s="14"/>
    </row>
    <row r="1146" ht="15">
      <c r="A1146" s="14"/>
    </row>
    <row r="1147" ht="15">
      <c r="A1147" s="14"/>
    </row>
    <row r="1148" ht="15">
      <c r="A1148" s="14"/>
    </row>
    <row r="1149" ht="15">
      <c r="A1149" s="14"/>
    </row>
    <row r="1150" ht="15">
      <c r="A1150" s="14"/>
    </row>
    <row r="1151" ht="15">
      <c r="A1151" s="14"/>
    </row>
    <row r="1152" ht="15">
      <c r="A1152" s="14"/>
    </row>
    <row r="1153" ht="15">
      <c r="A1153" s="14"/>
    </row>
    <row r="1154" ht="15">
      <c r="A1154" s="14"/>
    </row>
    <row r="1155" ht="15">
      <c r="A1155" s="14"/>
    </row>
    <row r="1156" ht="15">
      <c r="A1156" s="14"/>
    </row>
    <row r="1157" ht="15">
      <c r="A1157" s="14"/>
    </row>
    <row r="1158" ht="15">
      <c r="A1158" s="14"/>
    </row>
    <row r="1159" ht="15">
      <c r="A1159" s="14"/>
    </row>
    <row r="1160" ht="15">
      <c r="A1160" s="14"/>
    </row>
    <row r="1161" ht="15">
      <c r="A1161" s="14"/>
    </row>
    <row r="1162" ht="15">
      <c r="A1162" s="14"/>
    </row>
    <row r="1163" ht="15">
      <c r="A1163" s="14"/>
    </row>
    <row r="1164" ht="15">
      <c r="A1164" s="14"/>
    </row>
    <row r="1165" ht="15">
      <c r="A1165" s="14"/>
    </row>
    <row r="1166" ht="15">
      <c r="A1166" s="14"/>
    </row>
    <row r="1167" ht="15">
      <c r="A1167" s="14"/>
    </row>
    <row r="1168" ht="15">
      <c r="A1168" s="14"/>
    </row>
    <row r="1169" ht="15">
      <c r="A1169" s="14"/>
    </row>
    <row r="1170" ht="15">
      <c r="A1170" s="14"/>
    </row>
    <row r="1171" ht="15">
      <c r="A1171" s="14"/>
    </row>
    <row r="1172" ht="15">
      <c r="A1172" s="14"/>
    </row>
    <row r="1173" ht="15">
      <c r="A1173" s="14"/>
    </row>
    <row r="1174" ht="15">
      <c r="A1174" s="14"/>
    </row>
    <row r="1175" ht="15">
      <c r="A1175" s="14"/>
    </row>
    <row r="1176" ht="15">
      <c r="A1176" s="14"/>
    </row>
    <row r="1177" ht="15">
      <c r="A1177" s="14"/>
    </row>
    <row r="1178" ht="15">
      <c r="A1178" s="14"/>
    </row>
    <row r="1179" ht="15">
      <c r="A1179" s="14"/>
    </row>
    <row r="1180" ht="15">
      <c r="A1180" s="14"/>
    </row>
    <row r="1181" ht="15">
      <c r="A1181" s="14"/>
    </row>
    <row r="1182" ht="15">
      <c r="A1182" s="14"/>
    </row>
    <row r="1183" ht="15">
      <c r="A1183" s="14"/>
    </row>
    <row r="1184" ht="15">
      <c r="A1184" s="14"/>
    </row>
    <row r="1185" ht="15">
      <c r="A1185" s="14"/>
    </row>
    <row r="1186" ht="15">
      <c r="A1186" s="14"/>
    </row>
    <row r="1187" ht="15">
      <c r="A1187" s="14"/>
    </row>
    <row r="1188" ht="15">
      <c r="A1188" s="14"/>
    </row>
    <row r="1189" ht="15">
      <c r="A1189" s="14"/>
    </row>
    <row r="1190" ht="15">
      <c r="A1190" s="14"/>
    </row>
    <row r="1191" ht="15">
      <c r="A1191" s="14"/>
    </row>
    <row r="1192" ht="15">
      <c r="A1192" s="14"/>
    </row>
    <row r="1193" ht="15">
      <c r="A1193" s="14"/>
    </row>
    <row r="1194" ht="15">
      <c r="A1194" s="14"/>
    </row>
    <row r="1195" ht="15">
      <c r="A1195" s="14"/>
    </row>
    <row r="1196" ht="15">
      <c r="A1196" s="14"/>
    </row>
    <row r="1197" ht="15">
      <c r="A1197" s="14"/>
    </row>
    <row r="1198" ht="15">
      <c r="A1198" s="14"/>
    </row>
    <row r="1199" ht="15">
      <c r="A1199" s="14"/>
    </row>
    <row r="1200" ht="15">
      <c r="A1200" s="14"/>
    </row>
    <row r="1201" ht="15">
      <c r="A1201" s="14"/>
    </row>
    <row r="1202" ht="15">
      <c r="A1202" s="14"/>
    </row>
    <row r="1203" ht="15">
      <c r="A1203" s="14"/>
    </row>
    <row r="1204" ht="15">
      <c r="A1204" s="14"/>
    </row>
    <row r="1205" ht="15">
      <c r="A1205" s="14"/>
    </row>
    <row r="1206" ht="15">
      <c r="A1206" s="14"/>
    </row>
    <row r="1207" ht="15">
      <c r="A1207" s="14"/>
    </row>
    <row r="1208" ht="15">
      <c r="A1208" s="14"/>
    </row>
    <row r="1209" ht="15">
      <c r="A1209" s="14"/>
    </row>
    <row r="1210" ht="15">
      <c r="A1210" s="14"/>
    </row>
    <row r="1211" ht="15">
      <c r="A1211" s="14"/>
    </row>
    <row r="1212" ht="15">
      <c r="A1212" s="14"/>
    </row>
    <row r="1213" ht="15">
      <c r="A1213" s="14"/>
    </row>
    <row r="1214" ht="15">
      <c r="A1214" s="14"/>
    </row>
    <row r="1215" ht="15">
      <c r="A1215" s="14"/>
    </row>
    <row r="1216" ht="15">
      <c r="A1216" s="14"/>
    </row>
    <row r="1217" ht="15">
      <c r="A1217" s="14"/>
    </row>
    <row r="1218" ht="15">
      <c r="A1218" s="14"/>
    </row>
    <row r="1219" ht="15">
      <c r="A1219" s="14"/>
    </row>
    <row r="1220" ht="15">
      <c r="A1220" s="14"/>
    </row>
    <row r="1221" ht="15">
      <c r="A1221" s="14"/>
    </row>
    <row r="1222" ht="15">
      <c r="A1222" s="14"/>
    </row>
    <row r="1223" ht="15">
      <c r="A1223" s="14"/>
    </row>
    <row r="1224" ht="15">
      <c r="A1224" s="14"/>
    </row>
    <row r="1225" ht="15">
      <c r="A1225" s="14"/>
    </row>
    <row r="1226" ht="15">
      <c r="A1226" s="14"/>
    </row>
    <row r="1227" ht="15">
      <c r="A1227" s="14"/>
    </row>
    <row r="1228" ht="15">
      <c r="A1228" s="14"/>
    </row>
    <row r="1229" ht="15">
      <c r="A1229" s="14"/>
    </row>
    <row r="1230" ht="15">
      <c r="A1230" s="14"/>
    </row>
    <row r="1231" ht="15">
      <c r="A1231" s="14"/>
    </row>
    <row r="1232" ht="15">
      <c r="A1232" s="14"/>
    </row>
    <row r="1233" ht="15">
      <c r="A1233" s="14"/>
    </row>
    <row r="1234" ht="15">
      <c r="A1234" s="14"/>
    </row>
    <row r="1235" ht="15">
      <c r="A1235" s="14"/>
    </row>
    <row r="1236" ht="15">
      <c r="A1236" s="14"/>
    </row>
    <row r="1237" ht="15">
      <c r="A1237" s="14"/>
    </row>
    <row r="1238" ht="15">
      <c r="A1238" s="14"/>
    </row>
    <row r="1239" ht="15">
      <c r="A1239" s="14"/>
    </row>
    <row r="1240" ht="15">
      <c r="A1240" s="14"/>
    </row>
    <row r="1241" ht="15">
      <c r="A1241" s="14"/>
    </row>
    <row r="1242" ht="15">
      <c r="A1242" s="14"/>
    </row>
    <row r="1243" ht="15">
      <c r="A1243" s="14"/>
    </row>
    <row r="1244" ht="15">
      <c r="A1244" s="14"/>
    </row>
    <row r="1245" ht="15">
      <c r="A1245" s="14"/>
    </row>
    <row r="1246" ht="15">
      <c r="A1246" s="14"/>
    </row>
    <row r="1247" ht="15">
      <c r="A1247" s="14"/>
    </row>
    <row r="1248" ht="15">
      <c r="A1248" s="14"/>
    </row>
    <row r="1249" ht="15">
      <c r="A1249" s="14"/>
    </row>
    <row r="1250" ht="15">
      <c r="A1250" s="14"/>
    </row>
    <row r="1251" ht="15">
      <c r="A1251" s="14"/>
    </row>
    <row r="1252" ht="15">
      <c r="A1252" s="14"/>
    </row>
    <row r="1253" ht="15">
      <c r="A1253" s="14"/>
    </row>
    <row r="1254" ht="15">
      <c r="A1254" s="14"/>
    </row>
    <row r="1255" ht="15">
      <c r="A1255" s="14"/>
    </row>
    <row r="1256" ht="15">
      <c r="A1256" s="14"/>
    </row>
    <row r="1257" ht="15">
      <c r="A1257" s="14"/>
    </row>
    <row r="1258" ht="15">
      <c r="A1258" s="14"/>
    </row>
    <row r="1259" ht="15">
      <c r="A1259" s="14"/>
    </row>
    <row r="1260" ht="15">
      <c r="A1260" s="14"/>
    </row>
    <row r="1261" ht="15">
      <c r="A1261" s="14"/>
    </row>
    <row r="1262" ht="15">
      <c r="A1262" s="14"/>
    </row>
    <row r="1263" ht="15">
      <c r="A1263" s="14"/>
    </row>
    <row r="1264" ht="15">
      <c r="A1264" s="14"/>
    </row>
    <row r="1265" ht="15">
      <c r="A1265" s="14"/>
    </row>
    <row r="1266" ht="15">
      <c r="A1266" s="14"/>
    </row>
    <row r="1267" ht="15">
      <c r="A1267" s="14"/>
    </row>
    <row r="1268" ht="15">
      <c r="A1268" s="14"/>
    </row>
    <row r="1269" ht="15">
      <c r="A1269" s="14"/>
    </row>
    <row r="1270" ht="15">
      <c r="A1270" s="14"/>
    </row>
    <row r="1271" ht="15">
      <c r="A1271" s="14"/>
    </row>
    <row r="1272" ht="15">
      <c r="A1272" s="14"/>
    </row>
    <row r="1273" ht="15">
      <c r="A1273" s="14"/>
    </row>
    <row r="1274" ht="15">
      <c r="A1274" s="14"/>
    </row>
    <row r="1275" ht="15">
      <c r="A1275" s="14"/>
    </row>
    <row r="1276" ht="15">
      <c r="A1276" s="14"/>
    </row>
    <row r="1277" ht="15">
      <c r="A1277" s="14"/>
    </row>
    <row r="1278" ht="15">
      <c r="A1278" s="14"/>
    </row>
    <row r="1279" ht="15">
      <c r="A1279" s="14"/>
    </row>
    <row r="1280" ht="15">
      <c r="A1280" s="14"/>
    </row>
    <row r="1281" ht="15">
      <c r="A1281" s="14"/>
    </row>
    <row r="1282" ht="15">
      <c r="A1282" s="14"/>
    </row>
    <row r="1283" ht="15">
      <c r="A1283" s="14"/>
    </row>
    <row r="1284" ht="15">
      <c r="A1284" s="14"/>
    </row>
    <row r="1285" ht="15">
      <c r="A1285" s="14"/>
    </row>
    <row r="1286" ht="15">
      <c r="A1286" s="14"/>
    </row>
    <row r="1287" ht="15">
      <c r="A1287" s="14"/>
    </row>
    <row r="1288" ht="15">
      <c r="A1288" s="14"/>
    </row>
    <row r="1289" ht="15">
      <c r="A1289" s="14"/>
    </row>
    <row r="1290" ht="15">
      <c r="A1290" s="14"/>
    </row>
    <row r="1291" ht="15">
      <c r="A1291" s="14"/>
    </row>
    <row r="1292" ht="15">
      <c r="A1292" s="14"/>
    </row>
    <row r="1293" ht="15">
      <c r="A1293" s="14"/>
    </row>
    <row r="1294" ht="15">
      <c r="A1294" s="14"/>
    </row>
    <row r="1295" ht="15">
      <c r="A1295" s="14"/>
    </row>
    <row r="1296" ht="15">
      <c r="A1296" s="14"/>
    </row>
    <row r="1297" ht="15">
      <c r="A1297" s="14"/>
    </row>
    <row r="1298" ht="15">
      <c r="A1298" s="14"/>
    </row>
    <row r="1299" ht="15">
      <c r="A1299" s="14"/>
    </row>
    <row r="1300" ht="15">
      <c r="A1300" s="14"/>
    </row>
    <row r="1301" ht="15">
      <c r="A1301" s="14"/>
    </row>
    <row r="1302" ht="15">
      <c r="A1302" s="14"/>
    </row>
    <row r="1303" ht="15">
      <c r="A1303" s="14"/>
    </row>
    <row r="1304" ht="15">
      <c r="A1304" s="14"/>
    </row>
    <row r="1305" ht="15">
      <c r="A1305" s="14"/>
    </row>
    <row r="1306" ht="15">
      <c r="A1306" s="14"/>
    </row>
    <row r="1307" ht="15">
      <c r="A1307" s="14"/>
    </row>
    <row r="1308" ht="15">
      <c r="A1308" s="14"/>
    </row>
    <row r="1309" ht="15">
      <c r="A1309" s="14"/>
    </row>
    <row r="1310" ht="15">
      <c r="A1310" s="14"/>
    </row>
    <row r="1311" ht="15">
      <c r="A1311" s="14"/>
    </row>
    <row r="1312" ht="15">
      <c r="A1312" s="14"/>
    </row>
    <row r="1313" ht="15">
      <c r="A1313" s="14"/>
    </row>
    <row r="1314" ht="15">
      <c r="A1314" s="14"/>
    </row>
    <row r="1315" ht="15">
      <c r="A1315" s="14"/>
    </row>
    <row r="1316" ht="15">
      <c r="A1316" s="14"/>
    </row>
    <row r="1317" ht="15">
      <c r="A1317" s="14"/>
    </row>
    <row r="1318" ht="15">
      <c r="A1318" s="14"/>
    </row>
    <row r="1319" ht="15">
      <c r="A1319" s="14"/>
    </row>
    <row r="1320" ht="15">
      <c r="A1320" s="14"/>
    </row>
    <row r="1321" ht="15">
      <c r="A1321" s="14"/>
    </row>
  </sheetData>
  <sheetProtection algorithmName="SHA-512" hashValue="AuWJiZQcB5o3/6oyfAtwJ13YGXkK5+jWp5S/fa75eAwIajvRy9rJ95BQ1GAo4mpJFp98T6OrP0V8AvIuScl/iA==" saltValue="+rLPiCO1/1N1+VFVsFiJWA==" spinCount="100000" sheet="1" objects="1" scenarios="1" selectLockedCells="1"/>
  <protectedRanges>
    <protectedRange sqref="I69:J70 I25:J26 I36:J37 I47:J48 I58:J59 J80:J81 I86:J87 J97:J98 I108:J109 A15:J15 A14:J14" name="Personnel"/>
  </protectedRanges>
  <mergeCells count="193">
    <mergeCell ref="B8:C8"/>
    <mergeCell ref="E7:H7"/>
    <mergeCell ref="E8:H8"/>
    <mergeCell ref="J7:K7"/>
    <mergeCell ref="L7:N7"/>
    <mergeCell ref="J8:K8"/>
    <mergeCell ref="L8:N8"/>
    <mergeCell ref="A110:H110"/>
    <mergeCell ref="A112:K113"/>
    <mergeCell ref="D108:E108"/>
    <mergeCell ref="F108:H108"/>
    <mergeCell ref="A109:B109"/>
    <mergeCell ref="D109:E109"/>
    <mergeCell ref="F109:H109"/>
    <mergeCell ref="D106:E107"/>
    <mergeCell ref="F106:H107"/>
    <mergeCell ref="I106:I107"/>
    <mergeCell ref="J106:J107"/>
    <mergeCell ref="K106:K107"/>
    <mergeCell ref="A106:C107"/>
    <mergeCell ref="A108:C108"/>
    <mergeCell ref="K95:K96"/>
    <mergeCell ref="A97:H97"/>
    <mergeCell ref="A105:C105"/>
    <mergeCell ref="D105:K105"/>
    <mergeCell ref="A94:K94"/>
    <mergeCell ref="A95:H96"/>
    <mergeCell ref="I95:I96"/>
    <mergeCell ref="J95:J96"/>
    <mergeCell ref="A84:E85"/>
    <mergeCell ref="F84:F85"/>
    <mergeCell ref="G84:G85"/>
    <mergeCell ref="H84:H85"/>
    <mergeCell ref="I84:I85"/>
    <mergeCell ref="J84:J85"/>
    <mergeCell ref="A104:C104"/>
    <mergeCell ref="D86:E86"/>
    <mergeCell ref="D87:E87"/>
    <mergeCell ref="A88:H88"/>
    <mergeCell ref="A90:K91"/>
    <mergeCell ref="A93:K93"/>
    <mergeCell ref="B86:C86"/>
    <mergeCell ref="A98:H98"/>
    <mergeCell ref="A99:H99"/>
    <mergeCell ref="A101:K102"/>
    <mergeCell ref="D104:K104"/>
    <mergeCell ref="A80:H80"/>
    <mergeCell ref="A81:H81"/>
    <mergeCell ref="D82:E82"/>
    <mergeCell ref="F82:K82"/>
    <mergeCell ref="D83:E83"/>
    <mergeCell ref="F83:K83"/>
    <mergeCell ref="K84:K85"/>
    <mergeCell ref="A71:H71"/>
    <mergeCell ref="A73:K74"/>
    <mergeCell ref="A76:K76"/>
    <mergeCell ref="A77:K77"/>
    <mergeCell ref="A78:H79"/>
    <mergeCell ref="I78:I79"/>
    <mergeCell ref="J78:J79"/>
    <mergeCell ref="K78:K79"/>
    <mergeCell ref="B83:C83"/>
    <mergeCell ref="B82:C82"/>
    <mergeCell ref="A75:B75"/>
    <mergeCell ref="D69:E69"/>
    <mergeCell ref="F69:H69"/>
    <mergeCell ref="D70:E70"/>
    <mergeCell ref="F70:H70"/>
    <mergeCell ref="D67:E68"/>
    <mergeCell ref="F67:H68"/>
    <mergeCell ref="A67:C68"/>
    <mergeCell ref="A70:C70"/>
    <mergeCell ref="I67:I68"/>
    <mergeCell ref="A69:C69"/>
    <mergeCell ref="J67:J68"/>
    <mergeCell ref="K67:K68"/>
    <mergeCell ref="A60:H60"/>
    <mergeCell ref="A62:K63"/>
    <mergeCell ref="D65:K65"/>
    <mergeCell ref="D66:K66"/>
    <mergeCell ref="A66:C66"/>
    <mergeCell ref="A65:C65"/>
    <mergeCell ref="D58:E58"/>
    <mergeCell ref="F58:H58"/>
    <mergeCell ref="A59:B59"/>
    <mergeCell ref="D59:E59"/>
    <mergeCell ref="F59:H59"/>
    <mergeCell ref="A58:C58"/>
    <mergeCell ref="D56:E57"/>
    <mergeCell ref="F56:H57"/>
    <mergeCell ref="I56:I57"/>
    <mergeCell ref="J56:J57"/>
    <mergeCell ref="K56:K57"/>
    <mergeCell ref="A49:H49"/>
    <mergeCell ref="A51:K52"/>
    <mergeCell ref="D54:K54"/>
    <mergeCell ref="D55:K55"/>
    <mergeCell ref="A55:C55"/>
    <mergeCell ref="A54:C54"/>
    <mergeCell ref="A56:C57"/>
    <mergeCell ref="D47:E47"/>
    <mergeCell ref="F47:H47"/>
    <mergeCell ref="A48:B48"/>
    <mergeCell ref="D48:E48"/>
    <mergeCell ref="F48:H48"/>
    <mergeCell ref="D44:K44"/>
    <mergeCell ref="D45:E46"/>
    <mergeCell ref="F45:H46"/>
    <mergeCell ref="I45:I46"/>
    <mergeCell ref="J45:J46"/>
    <mergeCell ref="A47:C47"/>
    <mergeCell ref="A44:C44"/>
    <mergeCell ref="A45:C46"/>
    <mergeCell ref="D36:E36"/>
    <mergeCell ref="D37:E37"/>
    <mergeCell ref="A38:H38"/>
    <mergeCell ref="A40:K41"/>
    <mergeCell ref="D43:K43"/>
    <mergeCell ref="K45:K46"/>
    <mergeCell ref="A27:H27"/>
    <mergeCell ref="A29:K30"/>
    <mergeCell ref="D32:E32"/>
    <mergeCell ref="F32:K32"/>
    <mergeCell ref="D33:E33"/>
    <mergeCell ref="F33:K33"/>
    <mergeCell ref="K34:K35"/>
    <mergeCell ref="I34:I35"/>
    <mergeCell ref="J34:J35"/>
    <mergeCell ref="B36:C36"/>
    <mergeCell ref="B32:C32"/>
    <mergeCell ref="A43:C43"/>
    <mergeCell ref="D25:E25"/>
    <mergeCell ref="F25:H25"/>
    <mergeCell ref="A26:B26"/>
    <mergeCell ref="D26:E26"/>
    <mergeCell ref="F26:H26"/>
    <mergeCell ref="A34:E35"/>
    <mergeCell ref="F34:F35"/>
    <mergeCell ref="G34:G35"/>
    <mergeCell ref="H34:H35"/>
    <mergeCell ref="B33:C33"/>
    <mergeCell ref="A25:C25"/>
    <mergeCell ref="D23:E24"/>
    <mergeCell ref="F23:H24"/>
    <mergeCell ref="I23:I24"/>
    <mergeCell ref="J23:J24"/>
    <mergeCell ref="K23:K24"/>
    <mergeCell ref="A18:K19"/>
    <mergeCell ref="D21:K21"/>
    <mergeCell ref="D22:K22"/>
    <mergeCell ref="A16:H16"/>
    <mergeCell ref="A22:C22"/>
    <mergeCell ref="A21:C21"/>
    <mergeCell ref="A23:C24"/>
    <mergeCell ref="A1:F1"/>
    <mergeCell ref="H1:K1"/>
    <mergeCell ref="A2:A3"/>
    <mergeCell ref="B2:F3"/>
    <mergeCell ref="A10:B10"/>
    <mergeCell ref="K12:K13"/>
    <mergeCell ref="A14:B14"/>
    <mergeCell ref="F14:G14"/>
    <mergeCell ref="A15:B15"/>
    <mergeCell ref="F15:G15"/>
    <mergeCell ref="A11:B11"/>
    <mergeCell ref="A12:B13"/>
    <mergeCell ref="D12:D13"/>
    <mergeCell ref="E12:E13"/>
    <mergeCell ref="F12:G13"/>
    <mergeCell ref="H12:H13"/>
    <mergeCell ref="I12:I13"/>
    <mergeCell ref="J12:J13"/>
    <mergeCell ref="C12:C13"/>
    <mergeCell ref="C11:K11"/>
    <mergeCell ref="C10:K10"/>
    <mergeCell ref="A5:K5"/>
    <mergeCell ref="B6:K6"/>
    <mergeCell ref="B7:C7"/>
    <mergeCell ref="A123:J123"/>
    <mergeCell ref="A124:J124"/>
    <mergeCell ref="A125:J125"/>
    <mergeCell ref="A126:J126"/>
    <mergeCell ref="A127:J127"/>
    <mergeCell ref="A128:J128"/>
    <mergeCell ref="A114:K114"/>
    <mergeCell ref="A115:J115"/>
    <mergeCell ref="A116:J116"/>
    <mergeCell ref="A117:J117"/>
    <mergeCell ref="A118:J118"/>
    <mergeCell ref="A119:J119"/>
    <mergeCell ref="A120:J120"/>
    <mergeCell ref="A121:J121"/>
    <mergeCell ref="A122:J122"/>
  </mergeCells>
  <conditionalFormatting sqref="B109:C113 A100:XFD102 B103:C103 A89:XFD91 D95:K97 B92:K92 L92:IW97 D98:IW99 B59:C64 B71:C74 A103:A106 A39:XFD41 B42:C42 B26:C27 C28:C31 B48:C53 A42:A45 C34:C35 B20:C20 D20:K25 A20:A23 C14 A1:IW4 D12:K14 B28:B36 D26:IW36 B37:IW38 A25:A38 A47:A56 A58:A67 D42:IW74 C78:C81 C84:C88 L75:IW88 D78:K88 A69:A88 B78:B88 B95:C99 A92:A99 D103:IW113 A108:A113 C75:K75 L114:IW128 A129:IW65531 A9:B14 C9:K9 A15:A18 B15:K17 L9:IW25">
    <cfRule type="cellIs" priority="51" dxfId="0" operator="lessThan" stopIfTrue="1">
      <formula>0</formula>
    </cfRule>
    <cfRule type="containsErrors" priority="52" dxfId="0" stopIfTrue="1">
      <formula>ISERROR(A1)</formula>
    </cfRule>
  </conditionalFormatting>
  <conditionalFormatting sqref="I69:I70 K69:K70 I25:I26 K25:K26 I36:I37 K36:K37 I47:I48 K47:K48 I58:I59 K58:K59 I86:I87 K80:K87 K97:K98 I108:I109 K108:K109 I14:I15 K14:K15">
    <cfRule type="containsBlanks" priority="50" dxfId="16" stopIfTrue="1">
      <formula>LEN(TRIM(I14))=0</formula>
    </cfRule>
  </conditionalFormatting>
  <conditionalFormatting sqref="A115:A128">
    <cfRule type="containsErrors" priority="43" dxfId="0" stopIfTrue="1">
      <formula>ISERROR(A115)</formula>
    </cfRule>
  </conditionalFormatting>
  <conditionalFormatting sqref="A114">
    <cfRule type="containsErrors" priority="42" dxfId="0" stopIfTrue="1">
      <formula>ISERROR(A114)</formula>
    </cfRule>
  </conditionalFormatting>
  <conditionalFormatting sqref="K115:K128">
    <cfRule type="containsErrors" priority="39" dxfId="0" stopIfTrue="1">
      <formula>ISERROR(K115)</formula>
    </cfRule>
  </conditionalFormatting>
  <conditionalFormatting sqref="K128">
    <cfRule type="cellIs" priority="37" dxfId="2" operator="equal" stopIfTrue="1">
      <formula>"Yes"</formula>
    </cfRule>
    <cfRule type="cellIs" priority="38" dxfId="1" operator="equal" stopIfTrue="1">
      <formula>"No"</formula>
    </cfRule>
  </conditionalFormatting>
  <conditionalFormatting sqref="E7">
    <cfRule type="cellIs" priority="15" dxfId="0" operator="lessThan" stopIfTrue="1">
      <formula>0</formula>
    </cfRule>
  </conditionalFormatting>
  <conditionalFormatting sqref="L7:L8 B7 D7 A5:A8 O5:JC8">
    <cfRule type="cellIs" priority="25" dxfId="0" operator="lessThan" stopIfTrue="1">
      <formula>0</formula>
    </cfRule>
  </conditionalFormatting>
  <conditionalFormatting sqref="I7:I8 D8">
    <cfRule type="cellIs" priority="21" dxfId="0" operator="lessThan" stopIfTrue="1">
      <formula>0</formula>
    </cfRule>
  </conditionalFormatting>
  <conditionalFormatting sqref="O5:JC8 L7:L8">
    <cfRule type="containsErrors" priority="16" dxfId="185" stopIfTrue="1">
      <formula>ISERROR('PA1'!P5)</formula>
    </cfRule>
  </conditionalFormatting>
  <conditionalFormatting sqref="I7:I8">
    <cfRule type="containsErrors" priority="22" dxfId="185" stopIfTrue="1">
      <formula>ISERROR('PA1'!O7)</formula>
    </cfRule>
  </conditionalFormatting>
  <conditionalFormatting sqref="B7 D7 A5:A8">
    <cfRule type="containsErrors" priority="448" dxfId="185" stopIfTrue="1">
      <formula>ISERROR('PA1'!A5)</formula>
    </cfRule>
  </conditionalFormatting>
  <conditionalFormatting sqref="E7">
    <cfRule type="containsErrors" priority="498" dxfId="185" stopIfTrue="1">
      <formula>ISERROR('PA1'!F7)</formula>
    </cfRule>
  </conditionalFormatting>
  <conditionalFormatting sqref="D8">
    <cfRule type="containsErrors" priority="542" dxfId="185" stopIfTrue="1">
      <formula>ISERROR('PA1'!F8)</formula>
    </cfRule>
  </conditionalFormatting>
  <dataValidations count="3">
    <dataValidation type="decimal" operator="lessThanOrEqual" showInputMessage="1" showErrorMessage="1" errorTitle="Max Value Exceeded" error="The Non-Federal Contribution entered cannot be greater than the Total Cost for this line item." sqref="J108:J109 J25:J26 J36:J37 J47:J48 J58:J59 J80:J81 J86:J87 J97:J98 J14:J15">
      <formula1>I14</formula1>
    </dataValidation>
    <dataValidation type="decimal" allowBlank="1" showInputMessage="1" showErrorMessage="1" sqref="L3:L4 L9:L13 Q5:Q8">
      <formula1>1</formula1>
      <formula2>100</formula2>
    </dataValidation>
    <dataValidation type="list" allowBlank="1" showInputMessage="1" showErrorMessage="1" sqref="E14:E15">
      <formula1>"hourly, daily, weekly, yearly"</formula1>
    </dataValidation>
  </dataValidations>
  <printOptions/>
  <pageMargins left="0.7" right="0.7" top="0.75" bottom="0.75" header="0.3" footer="0.3"/>
  <pageSetup horizontalDpi="600" verticalDpi="600" orientation="landscape" scale="93" r:id="rId30"/>
  <headerFooter>
    <oddHeader>&amp;CPurpose Area #5</oddHeader>
    <oddFooter>&amp;C&amp;P</oddFooter>
  </headerFooter>
  <rowBreaks count="8" manualBreakCount="8">
    <brk id="19" max="16383" man="1"/>
    <brk id="30" max="16383" man="1"/>
    <brk id="41" max="16383" man="1"/>
    <brk id="52" max="16383" man="1"/>
    <brk id="63" max="16383" man="1"/>
    <brk id="74" max="16383" man="1"/>
    <brk id="91" max="16383" man="1"/>
    <brk id="102" max="16383" man="1"/>
  </rowBreaks>
  <drawing r:id="rId3"/>
  <legacyDrawing r:id="rId2"/>
  <mc:AlternateContent xmlns:mc="http://schemas.openxmlformats.org/markup-compatibility/2006">
    <mc:Choice Requires="x14">
      <controls>
        <mc:AlternateContent>
          <mc:Choice Requires="x14">
            <control xmlns:r="http://schemas.openxmlformats.org/officeDocument/2006/relationships" shapeId="26625" r:id="rId4" name="Button 1">
              <controlPr defaultSize="0" print="0" autoFill="0" autoPict="0" macro="[0]!InsertRowsTravel">
                <anchor moveWithCells="1" sizeWithCells="1">
                  <from>
                    <xdr:col>0</xdr:col>
                    <xdr:colOff>47625</xdr:colOff>
                    <xdr:row>33</xdr:row>
                    <xdr:rowOff>180975</xdr:rowOff>
                  </from>
                  <to>
                    <xdr:col>1</xdr:col>
                    <xdr:colOff>85725</xdr:colOff>
                    <xdr:row>34</xdr:row>
                    <xdr:rowOff>238125</xdr:rowOff>
                  </to>
                </anchor>
              </controlPr>
            </control>
          </mc:Choice>
        </mc:AlternateContent>
        <mc:AlternateContent>
          <mc:Choice Requires="x14">
            <control xmlns:r="http://schemas.openxmlformats.org/officeDocument/2006/relationships" shapeId="26626" r:id="rId5" name="Button 2">
              <controlPr defaultSize="0" print="0" autoFill="0" autoPict="0" macro="[0]!InsertRowsEquipment">
                <anchor moveWithCells="1" sizeWithCells="1">
                  <from>
                    <xdr:col>0</xdr:col>
                    <xdr:colOff>47625</xdr:colOff>
                    <xdr:row>44</xdr:row>
                    <xdr:rowOff>66675</xdr:rowOff>
                  </from>
                  <to>
                    <xdr:col>1</xdr:col>
                    <xdr:colOff>85725</xdr:colOff>
                    <xdr:row>45</xdr:row>
                    <xdr:rowOff>123825</xdr:rowOff>
                  </to>
                </anchor>
              </controlPr>
            </control>
          </mc:Choice>
        </mc:AlternateContent>
        <mc:AlternateContent>
          <mc:Choice Requires="x14">
            <control xmlns:r="http://schemas.openxmlformats.org/officeDocument/2006/relationships" shapeId="26627" r:id="rId6" name="Button 3">
              <controlPr defaultSize="0" print="0" autoFill="0" autoPict="0" macro="[0]!InsertRowsSupplies">
                <anchor moveWithCells="1" sizeWithCells="1">
                  <from>
                    <xdr:col>0</xdr:col>
                    <xdr:colOff>66675</xdr:colOff>
                    <xdr:row>55</xdr:row>
                    <xdr:rowOff>66675</xdr:rowOff>
                  </from>
                  <to>
                    <xdr:col>1</xdr:col>
                    <xdr:colOff>104775</xdr:colOff>
                    <xdr:row>56</xdr:row>
                    <xdr:rowOff>123825</xdr:rowOff>
                  </to>
                </anchor>
              </controlPr>
            </control>
          </mc:Choice>
        </mc:AlternateContent>
        <mc:AlternateContent>
          <mc:Choice Requires="x14">
            <control xmlns:r="http://schemas.openxmlformats.org/officeDocument/2006/relationships" shapeId="26628" r:id="rId7" name="Button 4">
              <controlPr defaultSize="0" print="0" autoFill="0" autoPict="0" macro="[0]!InsertRowsConsultant">
                <anchor moveWithCells="1" sizeWithCells="1">
                  <from>
                    <xdr:col>0</xdr:col>
                    <xdr:colOff>47625</xdr:colOff>
                    <xdr:row>77</xdr:row>
                    <xdr:rowOff>66675</xdr:rowOff>
                  </from>
                  <to>
                    <xdr:col>1</xdr:col>
                    <xdr:colOff>85725</xdr:colOff>
                    <xdr:row>78</xdr:row>
                    <xdr:rowOff>123825</xdr:rowOff>
                  </to>
                </anchor>
              </controlPr>
            </control>
          </mc:Choice>
        </mc:AlternateContent>
        <mc:AlternateContent>
          <mc:Choice Requires="x14">
            <control xmlns:r="http://schemas.openxmlformats.org/officeDocument/2006/relationships" shapeId="26629" r:id="rId8" name="Button 5">
              <controlPr defaultSize="0" print="0" autoFill="0" autoPict="0" macro="[0]!InsertRowsOther">
                <anchor moveWithCells="1" sizeWithCells="1">
                  <from>
                    <xdr:col>0</xdr:col>
                    <xdr:colOff>47625</xdr:colOff>
                    <xdr:row>94</xdr:row>
                    <xdr:rowOff>66675</xdr:rowOff>
                  </from>
                  <to>
                    <xdr:col>1</xdr:col>
                    <xdr:colOff>85725</xdr:colOff>
                    <xdr:row>95</xdr:row>
                    <xdr:rowOff>123825</xdr:rowOff>
                  </to>
                </anchor>
              </controlPr>
            </control>
          </mc:Choice>
        </mc:AlternateContent>
        <mc:AlternateContent>
          <mc:Choice Requires="x14">
            <control xmlns:r="http://schemas.openxmlformats.org/officeDocument/2006/relationships" shapeId="26630" r:id="rId9" name="Button 6">
              <controlPr defaultSize="0" print="0" autoFill="0" autoPict="0" macro="[0]!Module1.DeleteSelectedRow">
                <anchor moveWithCells="1" sizeWithCells="1">
                  <from>
                    <xdr:col>1</xdr:col>
                    <xdr:colOff>152400</xdr:colOff>
                    <xdr:row>33</xdr:row>
                    <xdr:rowOff>180975</xdr:rowOff>
                  </from>
                  <to>
                    <xdr:col>2</xdr:col>
                    <xdr:colOff>0</xdr:colOff>
                    <xdr:row>34</xdr:row>
                    <xdr:rowOff>238125</xdr:rowOff>
                  </to>
                </anchor>
              </controlPr>
            </control>
          </mc:Choice>
        </mc:AlternateContent>
        <mc:AlternateContent>
          <mc:Choice Requires="x14">
            <control xmlns:r="http://schemas.openxmlformats.org/officeDocument/2006/relationships" shapeId="26631" r:id="rId10" name="Button 7">
              <controlPr defaultSize="0" print="0" autoFill="0" autoPict="0" macro="[0]!Module1.DeleteSelectedRow">
                <anchor moveWithCells="1" sizeWithCells="1">
                  <from>
                    <xdr:col>1</xdr:col>
                    <xdr:colOff>114300</xdr:colOff>
                    <xdr:row>44</xdr:row>
                    <xdr:rowOff>66675</xdr:rowOff>
                  </from>
                  <to>
                    <xdr:col>1</xdr:col>
                    <xdr:colOff>1485900</xdr:colOff>
                    <xdr:row>45</xdr:row>
                    <xdr:rowOff>123825</xdr:rowOff>
                  </to>
                </anchor>
              </controlPr>
            </control>
          </mc:Choice>
        </mc:AlternateContent>
        <mc:AlternateContent>
          <mc:Choice Requires="x14">
            <control xmlns:r="http://schemas.openxmlformats.org/officeDocument/2006/relationships" shapeId="26632" r:id="rId11" name="Button 8">
              <controlPr defaultSize="0" print="0" autoFill="0" autoPict="0" macro="[0]!Module1.DeleteSelectedRow">
                <anchor moveWithCells="1" sizeWithCells="1">
                  <from>
                    <xdr:col>1</xdr:col>
                    <xdr:colOff>123825</xdr:colOff>
                    <xdr:row>55</xdr:row>
                    <xdr:rowOff>66675</xdr:rowOff>
                  </from>
                  <to>
                    <xdr:col>1</xdr:col>
                    <xdr:colOff>1485900</xdr:colOff>
                    <xdr:row>56</xdr:row>
                    <xdr:rowOff>123825</xdr:rowOff>
                  </to>
                </anchor>
              </controlPr>
            </control>
          </mc:Choice>
        </mc:AlternateContent>
        <mc:AlternateContent>
          <mc:Choice Requires="x14">
            <control xmlns:r="http://schemas.openxmlformats.org/officeDocument/2006/relationships" shapeId="26633" r:id="rId12" name="Button 9">
              <controlPr defaultSize="0" print="0" autoFill="0" autoPict="0" macro="[0]!Module1.DeleteSelectedRow">
                <anchor moveWithCells="1" sizeWithCells="1">
                  <from>
                    <xdr:col>1</xdr:col>
                    <xdr:colOff>152400</xdr:colOff>
                    <xdr:row>77</xdr:row>
                    <xdr:rowOff>66675</xdr:rowOff>
                  </from>
                  <to>
                    <xdr:col>2</xdr:col>
                    <xdr:colOff>0</xdr:colOff>
                    <xdr:row>78</xdr:row>
                    <xdr:rowOff>123825</xdr:rowOff>
                  </to>
                </anchor>
              </controlPr>
            </control>
          </mc:Choice>
        </mc:AlternateContent>
        <mc:AlternateContent>
          <mc:Choice Requires="x14">
            <control xmlns:r="http://schemas.openxmlformats.org/officeDocument/2006/relationships" shapeId="26634" r:id="rId13" name="Button 10">
              <controlPr defaultSize="0" print="0" autoFill="0" autoPict="0" macro="[0]!Module1.DeleteSelectedRow">
                <anchor moveWithCells="1" sizeWithCells="1">
                  <from>
                    <xdr:col>1</xdr:col>
                    <xdr:colOff>152400</xdr:colOff>
                    <xdr:row>94</xdr:row>
                    <xdr:rowOff>66675</xdr:rowOff>
                  </from>
                  <to>
                    <xdr:col>2</xdr:col>
                    <xdr:colOff>0</xdr:colOff>
                    <xdr:row>95</xdr:row>
                    <xdr:rowOff>123825</xdr:rowOff>
                  </to>
                </anchor>
              </controlPr>
            </control>
          </mc:Choice>
        </mc:AlternateContent>
        <mc:AlternateContent>
          <mc:Choice Requires="x14">
            <control xmlns:r="http://schemas.openxmlformats.org/officeDocument/2006/relationships" shapeId="26635" r:id="rId14" name="Button 11">
              <controlPr defaultSize="0" print="0" autoFill="0" autoPict="0" macro="[0]!InsertRowsBenefits">
                <anchor moveWithCells="1" sizeWithCells="1">
                  <from>
                    <xdr:col>0</xdr:col>
                    <xdr:colOff>47625</xdr:colOff>
                    <xdr:row>22</xdr:row>
                    <xdr:rowOff>104775</xdr:rowOff>
                  </from>
                  <to>
                    <xdr:col>1</xdr:col>
                    <xdr:colOff>85725</xdr:colOff>
                    <xdr:row>23</xdr:row>
                    <xdr:rowOff>161925</xdr:rowOff>
                  </to>
                </anchor>
              </controlPr>
            </control>
          </mc:Choice>
        </mc:AlternateContent>
        <mc:AlternateContent>
          <mc:Choice Requires="x14">
            <control xmlns:r="http://schemas.openxmlformats.org/officeDocument/2006/relationships" shapeId="26636" r:id="rId15" name="Button 12">
              <controlPr defaultSize="0" print="0" autoFill="0" autoPict="0" macro="[0]!Module1.DeleteSelectedRow">
                <anchor moveWithCells="1" sizeWithCells="1">
                  <from>
                    <xdr:col>1</xdr:col>
                    <xdr:colOff>123825</xdr:colOff>
                    <xdr:row>22</xdr:row>
                    <xdr:rowOff>104775</xdr:rowOff>
                  </from>
                  <to>
                    <xdr:col>1</xdr:col>
                    <xdr:colOff>1485900</xdr:colOff>
                    <xdr:row>23</xdr:row>
                    <xdr:rowOff>161925</xdr:rowOff>
                  </to>
                </anchor>
              </controlPr>
            </control>
          </mc:Choice>
        </mc:AlternateContent>
        <mc:AlternateContent>
          <mc:Choice Requires="x14">
            <control xmlns:r="http://schemas.openxmlformats.org/officeDocument/2006/relationships" shapeId="26637" r:id="rId16" name="Button 13">
              <controlPr defaultSize="0" print="0" autoFill="0" autoPict="0" macro="[0]!InsertRowsPersonnel">
                <anchor moveWithCells="1" sizeWithCells="1">
                  <from>
                    <xdr:col>0</xdr:col>
                    <xdr:colOff>38100</xdr:colOff>
                    <xdr:row>11</xdr:row>
                    <xdr:rowOff>104775</xdr:rowOff>
                  </from>
                  <to>
                    <xdr:col>1</xdr:col>
                    <xdr:colOff>76200</xdr:colOff>
                    <xdr:row>12</xdr:row>
                    <xdr:rowOff>161925</xdr:rowOff>
                  </to>
                </anchor>
              </controlPr>
            </control>
          </mc:Choice>
        </mc:AlternateContent>
        <mc:AlternateContent>
          <mc:Choice Requires="x14">
            <control xmlns:r="http://schemas.openxmlformats.org/officeDocument/2006/relationships" shapeId="26638" r:id="rId17" name="Button 14">
              <controlPr defaultSize="0" print="0" autoFill="0" autoPict="0" macro="[0]!Module1.DeleteSelectedRow">
                <anchor moveWithCells="1" sizeWithCells="1">
                  <from>
                    <xdr:col>1</xdr:col>
                    <xdr:colOff>123825</xdr:colOff>
                    <xdr:row>11</xdr:row>
                    <xdr:rowOff>104775</xdr:rowOff>
                  </from>
                  <to>
                    <xdr:col>1</xdr:col>
                    <xdr:colOff>1485900</xdr:colOff>
                    <xdr:row>12</xdr:row>
                    <xdr:rowOff>161925</xdr:rowOff>
                  </to>
                </anchor>
              </controlPr>
            </control>
          </mc:Choice>
        </mc:AlternateContent>
        <mc:AlternateContent>
          <mc:Choice Requires="x14">
            <control xmlns:r="http://schemas.openxmlformats.org/officeDocument/2006/relationships" shapeId="26639" r:id="rId18" name="Button 15">
              <controlPr defaultSize="0" print="0" autoFill="0" autoPict="0" macro="[0]!InsertRowsIndirect">
                <anchor moveWithCells="1">
                  <from>
                    <xdr:col>0</xdr:col>
                    <xdr:colOff>38100</xdr:colOff>
                    <xdr:row>105</xdr:row>
                    <xdr:rowOff>76200</xdr:rowOff>
                  </from>
                  <to>
                    <xdr:col>0</xdr:col>
                    <xdr:colOff>1571625</xdr:colOff>
                    <xdr:row>106</xdr:row>
                    <xdr:rowOff>123825</xdr:rowOff>
                  </to>
                </anchor>
              </controlPr>
            </control>
          </mc:Choice>
        </mc:AlternateContent>
        <mc:AlternateContent>
          <mc:Choice Requires="x14">
            <control xmlns:r="http://schemas.openxmlformats.org/officeDocument/2006/relationships" shapeId="26640" r:id="rId19" name="Button 16">
              <controlPr defaultSize="0" print="0" autoFill="0" autoPict="0" macro="[0]!Module1.DeleteSelectedRow">
                <anchor moveWithCells="1">
                  <from>
                    <xdr:col>1</xdr:col>
                    <xdr:colOff>9525</xdr:colOff>
                    <xdr:row>105</xdr:row>
                    <xdr:rowOff>76200</xdr:rowOff>
                  </from>
                  <to>
                    <xdr:col>1</xdr:col>
                    <xdr:colOff>1466850</xdr:colOff>
                    <xdr:row>106</xdr:row>
                    <xdr:rowOff>123825</xdr:rowOff>
                  </to>
                </anchor>
              </controlPr>
            </control>
          </mc:Choice>
        </mc:AlternateContent>
        <mc:AlternateContent>
          <mc:Choice Requires="x14">
            <control xmlns:r="http://schemas.openxmlformats.org/officeDocument/2006/relationships" shapeId="26641" r:id="rId20" name="Button 17">
              <controlPr defaultSize="0" print="0" autoFill="0" autoPict="0" macro="[0]!InsertRowsNarrative">
                <anchor moveWithCells="1">
                  <from>
                    <xdr:col>8</xdr:col>
                    <xdr:colOff>209550</xdr:colOff>
                    <xdr:row>16</xdr:row>
                    <xdr:rowOff>19050</xdr:rowOff>
                  </from>
                  <to>
                    <xdr:col>10</xdr:col>
                    <xdr:colOff>704850</xdr:colOff>
                    <xdr:row>16</xdr:row>
                    <xdr:rowOff>257175</xdr:rowOff>
                  </to>
                </anchor>
              </controlPr>
            </control>
          </mc:Choice>
        </mc:AlternateContent>
        <mc:AlternateContent>
          <mc:Choice Requires="x14">
            <control xmlns:r="http://schemas.openxmlformats.org/officeDocument/2006/relationships" shapeId="26642" r:id="rId21" name="Button 18">
              <controlPr defaultSize="0" print="0" autoFill="0" autoPict="0" macro="[0]!InsertRowsNarrative">
                <anchor moveWithCells="1" sizeWithCells="1">
                  <from>
                    <xdr:col>8</xdr:col>
                    <xdr:colOff>200025</xdr:colOff>
                    <xdr:row>27</xdr:row>
                    <xdr:rowOff>19050</xdr:rowOff>
                  </from>
                  <to>
                    <xdr:col>11</xdr:col>
                    <xdr:colOff>0</xdr:colOff>
                    <xdr:row>27</xdr:row>
                    <xdr:rowOff>257175</xdr:rowOff>
                  </to>
                </anchor>
              </controlPr>
            </control>
          </mc:Choice>
        </mc:AlternateContent>
        <mc:AlternateContent>
          <mc:Choice Requires="x14">
            <control xmlns:r="http://schemas.openxmlformats.org/officeDocument/2006/relationships" shapeId="26643" r:id="rId22" name="Button 19">
              <controlPr defaultSize="0" print="0" autoFill="0" autoPict="0" macro="[0]!InsertRowsNarrative">
                <anchor moveWithCells="1" sizeWithCells="1">
                  <from>
                    <xdr:col>8</xdr:col>
                    <xdr:colOff>180975</xdr:colOff>
                    <xdr:row>38</xdr:row>
                    <xdr:rowOff>19050</xdr:rowOff>
                  </from>
                  <to>
                    <xdr:col>11</xdr:col>
                    <xdr:colOff>0</xdr:colOff>
                    <xdr:row>38</xdr:row>
                    <xdr:rowOff>257175</xdr:rowOff>
                  </to>
                </anchor>
              </controlPr>
            </control>
          </mc:Choice>
        </mc:AlternateContent>
        <mc:AlternateContent>
          <mc:Choice Requires="x14">
            <control xmlns:r="http://schemas.openxmlformats.org/officeDocument/2006/relationships" shapeId="26644" r:id="rId23" name="Button 20">
              <controlPr defaultSize="0" print="0" autoFill="0" autoPict="0" macro="[0]!InsertRowsNarrative">
                <anchor moveWithCells="1" sizeWithCells="1">
                  <from>
                    <xdr:col>8</xdr:col>
                    <xdr:colOff>209550</xdr:colOff>
                    <xdr:row>49</xdr:row>
                    <xdr:rowOff>19050</xdr:rowOff>
                  </from>
                  <to>
                    <xdr:col>11</xdr:col>
                    <xdr:colOff>0</xdr:colOff>
                    <xdr:row>49</xdr:row>
                    <xdr:rowOff>257175</xdr:rowOff>
                  </to>
                </anchor>
              </controlPr>
            </control>
          </mc:Choice>
        </mc:AlternateContent>
        <mc:AlternateContent>
          <mc:Choice Requires="x14">
            <control xmlns:r="http://schemas.openxmlformats.org/officeDocument/2006/relationships" shapeId="26645" r:id="rId24" name="Button 21">
              <controlPr defaultSize="0" print="0" autoFill="0" autoPict="0" macro="[0]!InsertRowsNarrative">
                <anchor moveWithCells="1" sizeWithCells="1">
                  <from>
                    <xdr:col>8</xdr:col>
                    <xdr:colOff>209550</xdr:colOff>
                    <xdr:row>60</xdr:row>
                    <xdr:rowOff>19050</xdr:rowOff>
                  </from>
                  <to>
                    <xdr:col>11</xdr:col>
                    <xdr:colOff>0</xdr:colOff>
                    <xdr:row>60</xdr:row>
                    <xdr:rowOff>257175</xdr:rowOff>
                  </to>
                </anchor>
              </controlPr>
            </control>
          </mc:Choice>
        </mc:AlternateContent>
        <mc:AlternateContent>
          <mc:Choice Requires="x14">
            <control xmlns:r="http://schemas.openxmlformats.org/officeDocument/2006/relationships" shapeId="26646" r:id="rId25" name="Button 22">
              <controlPr defaultSize="0" print="0" autoFill="0" autoPict="0" macro="[0]!InsertRowsNarrative">
                <anchor moveWithCells="1" sizeWithCells="1">
                  <from>
                    <xdr:col>8</xdr:col>
                    <xdr:colOff>209550</xdr:colOff>
                    <xdr:row>88</xdr:row>
                    <xdr:rowOff>19050</xdr:rowOff>
                  </from>
                  <to>
                    <xdr:col>11</xdr:col>
                    <xdr:colOff>0</xdr:colOff>
                    <xdr:row>88</xdr:row>
                    <xdr:rowOff>257175</xdr:rowOff>
                  </to>
                </anchor>
              </controlPr>
            </control>
          </mc:Choice>
        </mc:AlternateContent>
        <mc:AlternateContent>
          <mc:Choice Requires="x14">
            <control xmlns:r="http://schemas.openxmlformats.org/officeDocument/2006/relationships" shapeId="26647" r:id="rId26" name="Button 23">
              <controlPr defaultSize="0" print="0" autoFill="0" autoPict="0" macro="[0]!InsertRowsNarrative">
                <anchor moveWithCells="1" sizeWithCells="1">
                  <from>
                    <xdr:col>8</xdr:col>
                    <xdr:colOff>209550</xdr:colOff>
                    <xdr:row>99</xdr:row>
                    <xdr:rowOff>19050</xdr:rowOff>
                  </from>
                  <to>
                    <xdr:col>11</xdr:col>
                    <xdr:colOff>0</xdr:colOff>
                    <xdr:row>99</xdr:row>
                    <xdr:rowOff>257175</xdr:rowOff>
                  </to>
                </anchor>
              </controlPr>
            </control>
          </mc:Choice>
        </mc:AlternateContent>
        <mc:AlternateContent>
          <mc:Choice Requires="x14">
            <control xmlns:r="http://schemas.openxmlformats.org/officeDocument/2006/relationships" shapeId="26648" r:id="rId27" name="Button 24">
              <controlPr defaultSize="0" print="0" autoFill="0" autoPict="0" macro="[0]!InsertRowsNarrative">
                <anchor moveWithCells="1" sizeWithCells="1">
                  <from>
                    <xdr:col>8</xdr:col>
                    <xdr:colOff>209550</xdr:colOff>
                    <xdr:row>110</xdr:row>
                    <xdr:rowOff>19050</xdr:rowOff>
                  </from>
                  <to>
                    <xdr:col>11</xdr:col>
                    <xdr:colOff>0</xdr:colOff>
                    <xdr:row>110</xdr:row>
                    <xdr:rowOff>257175</xdr:rowOff>
                  </to>
                </anchor>
              </controlPr>
            </control>
          </mc:Choice>
        </mc:AlternateContent>
        <mc:AlternateContent>
          <mc:Choice Requires="x14">
            <control xmlns:r="http://schemas.openxmlformats.org/officeDocument/2006/relationships" shapeId="26649" r:id="rId28" name="Button 25">
              <controlPr defaultSize="0" print="0" autoFill="0" autoPict="0" macro="[0]!InsertRowsTravelConsultant">
                <anchor moveWithCells="1" sizeWithCells="1">
                  <from>
                    <xdr:col>0</xdr:col>
                    <xdr:colOff>47625</xdr:colOff>
                    <xdr:row>83</xdr:row>
                    <xdr:rowOff>180975</xdr:rowOff>
                  </from>
                  <to>
                    <xdr:col>1</xdr:col>
                    <xdr:colOff>85725</xdr:colOff>
                    <xdr:row>84</xdr:row>
                    <xdr:rowOff>238125</xdr:rowOff>
                  </to>
                </anchor>
              </controlPr>
            </control>
          </mc:Choice>
        </mc:AlternateContent>
        <mc:AlternateContent>
          <mc:Choice Requires="x14">
            <control xmlns:r="http://schemas.openxmlformats.org/officeDocument/2006/relationships" shapeId="26650" r:id="rId29" name="Button 26">
              <controlPr defaultSize="0" print="0" autoFill="0" autoPict="0" macro="[0]!Module1.DeleteSelectedRow">
                <anchor moveWithCells="1" sizeWithCells="1">
                  <from>
                    <xdr:col>1</xdr:col>
                    <xdr:colOff>152400</xdr:colOff>
                    <xdr:row>83</xdr:row>
                    <xdr:rowOff>180975</xdr:rowOff>
                  </from>
                  <to>
                    <xdr:col>2</xdr:col>
                    <xdr:colOff>0</xdr:colOff>
                    <xdr:row>84</xdr:row>
                    <xdr:rowOff>238125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N1321"/>
  <sheetViews>
    <sheetView workbookViewId="0" topLeftCell="A1">
      <selection activeCell="B6" sqref="B6:K6"/>
    </sheetView>
  </sheetViews>
  <sheetFormatPr defaultColWidth="9.140625" defaultRowHeight="15"/>
  <cols>
    <col min="1" max="1" width="24.00390625" style="4" customWidth="1"/>
    <col min="2" max="2" width="22.57421875" style="4" customWidth="1"/>
    <col min="3" max="3" width="9.421875" style="4" customWidth="1"/>
    <col min="4" max="4" width="10.57421875" style="4" customWidth="1"/>
    <col min="5" max="5" width="7.00390625" style="4" customWidth="1"/>
    <col min="6" max="6" width="9.00390625" style="4" customWidth="1"/>
    <col min="7" max="7" width="8.28125" style="4" customWidth="1"/>
    <col min="8" max="8" width="5.7109375" style="4" customWidth="1"/>
    <col min="9" max="9" width="11.421875" style="4" customWidth="1"/>
    <col min="10" max="10" width="12.28125" style="4" customWidth="1"/>
    <col min="11" max="11" width="11.28125" style="4" customWidth="1"/>
    <col min="12" max="16384" width="9.140625" style="4" customWidth="1"/>
  </cols>
  <sheetData>
    <row r="1" spans="1:14" ht="69.75" customHeight="1">
      <c r="A1" s="671" t="str">
        <f>'Budget Sheet Instructions'!B18</f>
        <v>Children’s Justice Act Partnerships for Indian Communities</v>
      </c>
      <c r="B1" s="672"/>
      <c r="C1" s="672"/>
      <c r="D1" s="672"/>
      <c r="E1" s="672"/>
      <c r="F1" s="672"/>
      <c r="G1" s="13"/>
      <c r="H1" s="669" t="s">
        <v>103</v>
      </c>
      <c r="I1" s="669"/>
      <c r="J1" s="669"/>
      <c r="K1" s="670"/>
      <c r="L1" s="14"/>
      <c r="M1" s="14"/>
      <c r="N1" s="14"/>
    </row>
    <row r="2" spans="1:14" ht="15" customHeight="1">
      <c r="A2" s="678" t="s">
        <v>42</v>
      </c>
      <c r="B2" s="673"/>
      <c r="C2" s="673"/>
      <c r="D2" s="673"/>
      <c r="E2" s="673"/>
      <c r="F2" s="673"/>
      <c r="G2" s="102"/>
      <c r="H2" s="102"/>
      <c r="I2" s="67" t="str">
        <f>'Budget Sheet Instructions'!J18</f>
        <v>OVC</v>
      </c>
      <c r="J2" s="66" t="str">
        <f>'Budget Sheet Instructions'!K18</f>
        <v>16.853</v>
      </c>
      <c r="K2" s="15"/>
      <c r="L2" s="14"/>
      <c r="M2" s="14"/>
      <c r="N2" s="14"/>
    </row>
    <row r="3" spans="1:14" ht="15" customHeight="1">
      <c r="A3" s="717"/>
      <c r="B3" s="674"/>
      <c r="C3" s="674"/>
      <c r="D3" s="674"/>
      <c r="E3" s="674"/>
      <c r="F3" s="674"/>
      <c r="G3" s="103"/>
      <c r="H3" s="103"/>
      <c r="I3" s="103"/>
      <c r="J3" s="103"/>
      <c r="K3" s="16"/>
      <c r="L3" s="17"/>
      <c r="M3" s="14"/>
      <c r="N3" s="14"/>
    </row>
    <row r="4" spans="1:14" ht="15" customHeight="1">
      <c r="A4" s="28" t="s">
        <v>78</v>
      </c>
      <c r="B4" s="26"/>
      <c r="C4" s="26"/>
      <c r="D4" s="26"/>
      <c r="E4" s="26"/>
      <c r="F4" s="26"/>
      <c r="G4" s="26"/>
      <c r="H4" s="26"/>
      <c r="I4" s="26"/>
      <c r="J4" s="26"/>
      <c r="K4" s="27"/>
      <c r="L4" s="213"/>
      <c r="M4" s="14"/>
      <c r="N4" s="14"/>
    </row>
    <row r="5" spans="1:14" s="127" customFormat="1" ht="15" customHeight="1">
      <c r="A5" s="767" t="s">
        <v>216</v>
      </c>
      <c r="B5" s="767"/>
      <c r="C5" s="767"/>
      <c r="D5" s="767"/>
      <c r="E5" s="767"/>
      <c r="F5" s="767"/>
      <c r="G5" s="767"/>
      <c r="H5" s="767"/>
      <c r="I5" s="767"/>
      <c r="J5" s="767"/>
      <c r="K5" s="767"/>
      <c r="L5" s="302"/>
      <c r="M5" s="302"/>
      <c r="N5" s="302"/>
    </row>
    <row r="6" spans="1:14" s="127" customFormat="1" ht="15" customHeight="1">
      <c r="A6" s="251" t="s">
        <v>299</v>
      </c>
      <c r="B6" s="768"/>
      <c r="C6" s="768"/>
      <c r="D6" s="768"/>
      <c r="E6" s="768"/>
      <c r="F6" s="768"/>
      <c r="G6" s="768"/>
      <c r="H6" s="768"/>
      <c r="I6" s="768"/>
      <c r="J6" s="768"/>
      <c r="K6" s="768"/>
      <c r="L6" s="303"/>
      <c r="M6" s="303"/>
      <c r="N6" s="303"/>
    </row>
    <row r="7" spans="1:14" s="127" customFormat="1" ht="15" customHeight="1">
      <c r="A7" s="307" t="s">
        <v>292</v>
      </c>
      <c r="B7" s="769"/>
      <c r="C7" s="770"/>
      <c r="D7" s="309" t="s">
        <v>288</v>
      </c>
      <c r="E7" s="772"/>
      <c r="F7" s="773"/>
      <c r="G7" s="773"/>
      <c r="H7" s="774"/>
      <c r="I7" s="304" t="s">
        <v>218</v>
      </c>
      <c r="J7" s="771"/>
      <c r="K7" s="771"/>
      <c r="L7" s="766"/>
      <c r="M7" s="766"/>
      <c r="N7" s="766"/>
    </row>
    <row r="8" spans="1:14" s="127" customFormat="1" ht="15" customHeight="1">
      <c r="A8" s="307" t="s">
        <v>219</v>
      </c>
      <c r="B8" s="682"/>
      <c r="C8" s="684"/>
      <c r="D8" s="305" t="s">
        <v>290</v>
      </c>
      <c r="E8" s="769"/>
      <c r="F8" s="775"/>
      <c r="G8" s="775"/>
      <c r="H8" s="770"/>
      <c r="I8" s="304" t="s">
        <v>289</v>
      </c>
      <c r="J8" s="458"/>
      <c r="K8" s="460"/>
      <c r="L8" s="766"/>
      <c r="M8" s="766"/>
      <c r="N8" s="766"/>
    </row>
    <row r="9" spans="1:14" ht="15.75" thickBot="1">
      <c r="A9" s="20" t="s">
        <v>32</v>
      </c>
      <c r="B9" s="21"/>
      <c r="C9" s="21"/>
      <c r="D9" s="21"/>
      <c r="E9" s="21"/>
      <c r="F9" s="21"/>
      <c r="G9" s="21"/>
      <c r="H9" s="21"/>
      <c r="I9" s="21"/>
      <c r="J9" s="21"/>
      <c r="K9" s="22"/>
      <c r="L9" s="17"/>
      <c r="M9" s="14"/>
      <c r="N9" s="14"/>
    </row>
    <row r="10" spans="1:14" ht="15.75" thickTop="1">
      <c r="A10" s="666" t="s">
        <v>11</v>
      </c>
      <c r="B10" s="668"/>
      <c r="C10" s="666" t="s">
        <v>3</v>
      </c>
      <c r="D10" s="667"/>
      <c r="E10" s="667"/>
      <c r="F10" s="667"/>
      <c r="G10" s="667"/>
      <c r="H10" s="667"/>
      <c r="I10" s="667"/>
      <c r="J10" s="667"/>
      <c r="K10" s="668"/>
      <c r="L10" s="17"/>
      <c r="M10" s="14"/>
      <c r="N10" s="14"/>
    </row>
    <row r="11" spans="1:14" ht="28.5" customHeight="1">
      <c r="A11" s="520" t="s">
        <v>89</v>
      </c>
      <c r="B11" s="522"/>
      <c r="C11" s="520" t="s">
        <v>75</v>
      </c>
      <c r="D11" s="521"/>
      <c r="E11" s="521"/>
      <c r="F11" s="521"/>
      <c r="G11" s="521"/>
      <c r="H11" s="521"/>
      <c r="I11" s="521"/>
      <c r="J11" s="521"/>
      <c r="K11" s="522"/>
      <c r="L11" s="17"/>
      <c r="M11" s="14"/>
      <c r="N11" s="14"/>
    </row>
    <row r="12" spans="1:14" ht="15" customHeight="1">
      <c r="A12" s="718"/>
      <c r="B12" s="718"/>
      <c r="C12" s="660" t="s">
        <v>111</v>
      </c>
      <c r="D12" s="705" t="s">
        <v>22</v>
      </c>
      <c r="E12" s="705" t="s">
        <v>73</v>
      </c>
      <c r="F12" s="590" t="s">
        <v>80</v>
      </c>
      <c r="G12" s="591"/>
      <c r="H12" s="706" t="s">
        <v>79</v>
      </c>
      <c r="I12" s="706" t="s">
        <v>76</v>
      </c>
      <c r="J12" s="707" t="s">
        <v>74</v>
      </c>
      <c r="K12" s="706" t="s">
        <v>52</v>
      </c>
      <c r="L12" s="17"/>
      <c r="M12" s="14"/>
      <c r="N12" s="14"/>
    </row>
    <row r="13" spans="1:14" ht="21.75" customHeight="1">
      <c r="A13" s="718"/>
      <c r="B13" s="718"/>
      <c r="C13" s="661"/>
      <c r="D13" s="705"/>
      <c r="E13" s="705"/>
      <c r="F13" s="593"/>
      <c r="G13" s="594"/>
      <c r="H13" s="706"/>
      <c r="I13" s="706"/>
      <c r="J13" s="707"/>
      <c r="K13" s="706"/>
      <c r="L13" s="17"/>
      <c r="M13" s="14"/>
      <c r="N13" s="14"/>
    </row>
    <row r="14" spans="1:14" ht="30" customHeight="1" hidden="1">
      <c r="A14" s="710"/>
      <c r="B14" s="710"/>
      <c r="C14" s="122"/>
      <c r="D14" s="98"/>
      <c r="E14" s="98"/>
      <c r="F14" s="618"/>
      <c r="G14" s="711"/>
      <c r="H14" s="54"/>
      <c r="I14" s="47">
        <f>CEILING(C14*D14*F14*H14,1)</f>
        <v>0</v>
      </c>
      <c r="J14" s="106"/>
      <c r="K14" s="47">
        <f>IF(I14-J14&lt;0,0,I14-J14)</f>
        <v>0</v>
      </c>
      <c r="L14" s="29"/>
      <c r="M14" s="14"/>
      <c r="N14" s="14"/>
    </row>
    <row r="15" spans="1:14" ht="30" customHeight="1" hidden="1">
      <c r="A15" s="712"/>
      <c r="B15" s="712"/>
      <c r="C15" s="125"/>
      <c r="D15" s="97"/>
      <c r="E15" s="97"/>
      <c r="F15" s="713"/>
      <c r="G15" s="714"/>
      <c r="H15" s="83"/>
      <c r="I15" s="47">
        <f>CEILING(D15*F15*H15,1)</f>
        <v>0</v>
      </c>
      <c r="J15" s="99"/>
      <c r="K15" s="47">
        <f>IF(I15-J15&lt;0,0,I15-J15)</f>
        <v>0</v>
      </c>
      <c r="L15" s="29"/>
      <c r="M15" s="14"/>
      <c r="N15" s="14"/>
    </row>
    <row r="16" spans="1:11" ht="15">
      <c r="A16" s="529" t="s">
        <v>54</v>
      </c>
      <c r="B16" s="529"/>
      <c r="C16" s="529"/>
      <c r="D16" s="529"/>
      <c r="E16" s="529"/>
      <c r="F16" s="529"/>
      <c r="G16" s="529"/>
      <c r="H16" s="529"/>
      <c r="I16" s="47">
        <f>SUM(I14:I15)</f>
        <v>0</v>
      </c>
      <c r="J16" s="47">
        <f>SUM(J14:J15)</f>
        <v>0</v>
      </c>
      <c r="K16" s="47">
        <f>SUM(K14:K15)</f>
        <v>0</v>
      </c>
    </row>
    <row r="17" spans="1:11" ht="22.5" customHeight="1">
      <c r="A17" s="57" t="s">
        <v>21</v>
      </c>
      <c r="B17" s="95"/>
      <c r="C17" s="120"/>
      <c r="D17" s="96"/>
      <c r="E17" s="96"/>
      <c r="F17" s="96"/>
      <c r="G17" s="96"/>
      <c r="H17" s="96"/>
      <c r="I17" s="55"/>
      <c r="J17" s="55"/>
      <c r="K17" s="56"/>
    </row>
    <row r="18" spans="1:11" ht="200.1" customHeight="1">
      <c r="A18" s="397"/>
      <c r="B18" s="398"/>
      <c r="C18" s="398"/>
      <c r="D18" s="398"/>
      <c r="E18" s="398"/>
      <c r="F18" s="398"/>
      <c r="G18" s="398"/>
      <c r="H18" s="398"/>
      <c r="I18" s="398"/>
      <c r="J18" s="398"/>
      <c r="K18" s="399"/>
    </row>
    <row r="19" spans="1:11" ht="16.5" customHeight="1" hidden="1">
      <c r="A19" s="403"/>
      <c r="B19" s="404"/>
      <c r="C19" s="404"/>
      <c r="D19" s="404"/>
      <c r="E19" s="404"/>
      <c r="F19" s="404"/>
      <c r="G19" s="404"/>
      <c r="H19" s="404"/>
      <c r="I19" s="404"/>
      <c r="J19" s="404"/>
      <c r="K19" s="405"/>
    </row>
    <row r="20" spans="1:11" ht="15.75" thickBot="1">
      <c r="A20" s="20" t="s">
        <v>33</v>
      </c>
      <c r="B20" s="21"/>
      <c r="C20" s="21"/>
      <c r="D20" s="21"/>
      <c r="E20" s="21"/>
      <c r="F20" s="21"/>
      <c r="G20" s="21"/>
      <c r="H20" s="21"/>
      <c r="I20" s="21"/>
      <c r="J20" s="21"/>
      <c r="K20" s="22"/>
    </row>
    <row r="21" spans="1:11" ht="15.75" thickTop="1">
      <c r="A21" s="666" t="s">
        <v>12</v>
      </c>
      <c r="B21" s="667"/>
      <c r="C21" s="668"/>
      <c r="D21" s="715" t="s">
        <v>3</v>
      </c>
      <c r="E21" s="715"/>
      <c r="F21" s="715"/>
      <c r="G21" s="715"/>
      <c r="H21" s="715"/>
      <c r="I21" s="715"/>
      <c r="J21" s="715"/>
      <c r="K21" s="715"/>
    </row>
    <row r="22" spans="1:11" ht="28.5" customHeight="1">
      <c r="A22" s="520" t="s">
        <v>23</v>
      </c>
      <c r="B22" s="521"/>
      <c r="C22" s="522"/>
      <c r="D22" s="716" t="s">
        <v>85</v>
      </c>
      <c r="E22" s="716"/>
      <c r="F22" s="716"/>
      <c r="G22" s="716"/>
      <c r="H22" s="716"/>
      <c r="I22" s="716"/>
      <c r="J22" s="716"/>
      <c r="K22" s="716"/>
    </row>
    <row r="23" spans="1:11" ht="15" customHeight="1">
      <c r="A23" s="480"/>
      <c r="B23" s="481"/>
      <c r="C23" s="482"/>
      <c r="D23" s="705" t="s">
        <v>96</v>
      </c>
      <c r="E23" s="705"/>
      <c r="F23" s="706" t="s">
        <v>73</v>
      </c>
      <c r="G23" s="706"/>
      <c r="H23" s="706"/>
      <c r="I23" s="706" t="s">
        <v>76</v>
      </c>
      <c r="J23" s="707" t="s">
        <v>74</v>
      </c>
      <c r="K23" s="706" t="s">
        <v>52</v>
      </c>
    </row>
    <row r="24" spans="1:11" ht="20.25" customHeight="1">
      <c r="A24" s="483"/>
      <c r="B24" s="484"/>
      <c r="C24" s="485"/>
      <c r="D24" s="705"/>
      <c r="E24" s="705"/>
      <c r="F24" s="706"/>
      <c r="G24" s="706"/>
      <c r="H24" s="706"/>
      <c r="I24" s="706"/>
      <c r="J24" s="707"/>
      <c r="K24" s="706"/>
    </row>
    <row r="25" spans="1:11" ht="30" customHeight="1" hidden="1">
      <c r="A25" s="562"/>
      <c r="B25" s="580"/>
      <c r="C25" s="563"/>
      <c r="D25" s="709"/>
      <c r="E25" s="709"/>
      <c r="F25" s="719"/>
      <c r="G25" s="719"/>
      <c r="H25" s="719"/>
      <c r="I25" s="47">
        <f>CEILING(D25*F25,1)</f>
        <v>0</v>
      </c>
      <c r="J25" s="106"/>
      <c r="K25" s="47">
        <f>IF(I25-J25&lt;0,0,I25-J25)</f>
        <v>0</v>
      </c>
    </row>
    <row r="26" spans="1:11" ht="30" customHeight="1" hidden="1">
      <c r="A26" s="587"/>
      <c r="B26" s="589"/>
      <c r="C26" s="119"/>
      <c r="D26" s="720"/>
      <c r="E26" s="720"/>
      <c r="F26" s="721"/>
      <c r="G26" s="721"/>
      <c r="H26" s="721"/>
      <c r="I26" s="47">
        <f>CEILING(D26*F26,1)</f>
        <v>0</v>
      </c>
      <c r="J26" s="99"/>
      <c r="K26" s="47">
        <f>IF(I26-J26&lt;0,0,I26-J26)</f>
        <v>0</v>
      </c>
    </row>
    <row r="27" spans="1:11" ht="15">
      <c r="A27" s="468" t="s">
        <v>20</v>
      </c>
      <c r="B27" s="469"/>
      <c r="C27" s="469"/>
      <c r="D27" s="469"/>
      <c r="E27" s="469"/>
      <c r="F27" s="469"/>
      <c r="G27" s="469"/>
      <c r="H27" s="470"/>
      <c r="I27" s="47">
        <f>SUM(I25:I26)</f>
        <v>0</v>
      </c>
      <c r="J27" s="47">
        <f>SUM(J25:J26)</f>
        <v>0</v>
      </c>
      <c r="K27" s="47">
        <f>SUM(K25:K26)</f>
        <v>0</v>
      </c>
    </row>
    <row r="28" spans="1:11" ht="22.5" customHeight="1">
      <c r="A28" s="57" t="s">
        <v>21</v>
      </c>
      <c r="B28" s="95"/>
      <c r="C28" s="120"/>
      <c r="D28" s="96"/>
      <c r="E28" s="96"/>
      <c r="F28" s="96"/>
      <c r="G28" s="96"/>
      <c r="H28" s="96"/>
      <c r="I28" s="55"/>
      <c r="J28" s="55"/>
      <c r="K28" s="56"/>
    </row>
    <row r="29" spans="1:11" ht="200.1" customHeight="1">
      <c r="A29" s="397"/>
      <c r="B29" s="398"/>
      <c r="C29" s="398"/>
      <c r="D29" s="398"/>
      <c r="E29" s="398"/>
      <c r="F29" s="398"/>
      <c r="G29" s="398"/>
      <c r="H29" s="398"/>
      <c r="I29" s="398"/>
      <c r="J29" s="398"/>
      <c r="K29" s="399"/>
    </row>
    <row r="30" spans="1:11" ht="16.5" customHeight="1" hidden="1">
      <c r="A30" s="403"/>
      <c r="B30" s="404"/>
      <c r="C30" s="404"/>
      <c r="D30" s="404"/>
      <c r="E30" s="404"/>
      <c r="F30" s="404"/>
      <c r="G30" s="404"/>
      <c r="H30" s="404"/>
      <c r="I30" s="404"/>
      <c r="J30" s="404"/>
      <c r="K30" s="405"/>
    </row>
    <row r="31" spans="1:11" ht="41.25" customHeight="1" thickBot="1">
      <c r="A31" s="20" t="s">
        <v>34</v>
      </c>
      <c r="B31" s="789" t="s">
        <v>244</v>
      </c>
      <c r="C31" s="789"/>
      <c r="D31" s="789"/>
      <c r="E31" s="789"/>
      <c r="F31" s="789"/>
      <c r="G31" s="789"/>
      <c r="H31" s="789"/>
      <c r="I31" s="789"/>
      <c r="J31" s="789"/>
      <c r="K31" s="790"/>
    </row>
    <row r="32" spans="1:11" ht="15.75" thickTop="1">
      <c r="A32" s="18" t="s">
        <v>13</v>
      </c>
      <c r="B32" s="630" t="s">
        <v>14</v>
      </c>
      <c r="C32" s="632"/>
      <c r="D32" s="630" t="s">
        <v>15</v>
      </c>
      <c r="E32" s="632"/>
      <c r="F32" s="724" t="s">
        <v>3</v>
      </c>
      <c r="G32" s="725"/>
      <c r="H32" s="725"/>
      <c r="I32" s="725"/>
      <c r="J32" s="725"/>
      <c r="K32" s="726"/>
    </row>
    <row r="33" spans="1:11" ht="47.25" customHeight="1">
      <c r="A33" s="93" t="s">
        <v>24</v>
      </c>
      <c r="B33" s="520" t="s">
        <v>86</v>
      </c>
      <c r="C33" s="522"/>
      <c r="D33" s="520" t="s">
        <v>25</v>
      </c>
      <c r="E33" s="522"/>
      <c r="F33" s="520" t="s">
        <v>28</v>
      </c>
      <c r="G33" s="521"/>
      <c r="H33" s="521"/>
      <c r="I33" s="521"/>
      <c r="J33" s="521"/>
      <c r="K33" s="522"/>
    </row>
    <row r="34" spans="1:11" ht="15" customHeight="1">
      <c r="A34" s="480"/>
      <c r="B34" s="481"/>
      <c r="C34" s="481"/>
      <c r="D34" s="481"/>
      <c r="E34" s="482"/>
      <c r="F34" s="706" t="s">
        <v>26</v>
      </c>
      <c r="G34" s="707" t="s">
        <v>72</v>
      </c>
      <c r="H34" s="706" t="s">
        <v>27</v>
      </c>
      <c r="I34" s="706" t="s">
        <v>76</v>
      </c>
      <c r="J34" s="707" t="s">
        <v>74</v>
      </c>
      <c r="K34" s="706" t="s">
        <v>52</v>
      </c>
    </row>
    <row r="35" spans="1:11" s="19" customFormat="1" ht="33.75" customHeight="1">
      <c r="A35" s="483"/>
      <c r="B35" s="484"/>
      <c r="C35" s="484"/>
      <c r="D35" s="484"/>
      <c r="E35" s="485"/>
      <c r="F35" s="706"/>
      <c r="G35" s="707"/>
      <c r="H35" s="706"/>
      <c r="I35" s="706"/>
      <c r="J35" s="707"/>
      <c r="K35" s="706"/>
    </row>
    <row r="36" spans="1:11" s="19" customFormat="1" ht="45" customHeight="1" hidden="1">
      <c r="A36" s="48"/>
      <c r="B36" s="722"/>
      <c r="C36" s="723"/>
      <c r="D36" s="511"/>
      <c r="E36" s="511"/>
      <c r="F36" s="98"/>
      <c r="G36" s="105"/>
      <c r="H36" s="49"/>
      <c r="I36" s="47">
        <f>CEILING(F36*G36*H36,1)</f>
        <v>0</v>
      </c>
      <c r="J36" s="106"/>
      <c r="K36" s="47">
        <f>IF(I36-J36&lt;0,0,I36-J36)</f>
        <v>0</v>
      </c>
    </row>
    <row r="37" spans="1:11" s="19" customFormat="1" ht="45" customHeight="1" hidden="1">
      <c r="A37" s="84"/>
      <c r="B37" s="94"/>
      <c r="C37" s="118"/>
      <c r="D37" s="704"/>
      <c r="E37" s="704"/>
      <c r="F37" s="97"/>
      <c r="G37" s="104"/>
      <c r="H37" s="87"/>
      <c r="I37" s="47">
        <f>CEILING(F37*G37*H37,1)</f>
        <v>0</v>
      </c>
      <c r="J37" s="99"/>
      <c r="K37" s="47">
        <f>IF(I37-J37&lt;0,0,I37-J37)</f>
        <v>0</v>
      </c>
    </row>
    <row r="38" spans="1:11" ht="15">
      <c r="A38" s="468" t="s">
        <v>20</v>
      </c>
      <c r="B38" s="469"/>
      <c r="C38" s="469"/>
      <c r="D38" s="469"/>
      <c r="E38" s="469"/>
      <c r="F38" s="469"/>
      <c r="G38" s="469"/>
      <c r="H38" s="470"/>
      <c r="I38" s="47">
        <f>SUM(I36:I37)</f>
        <v>0</v>
      </c>
      <c r="J38" s="47">
        <f>SUM(J36:J37)</f>
        <v>0</v>
      </c>
      <c r="K38" s="47">
        <f>SUM(K36:K37)</f>
        <v>0</v>
      </c>
    </row>
    <row r="39" spans="1:11" ht="22.5" customHeight="1">
      <c r="A39" s="57" t="s">
        <v>21</v>
      </c>
      <c r="B39" s="95"/>
      <c r="C39" s="120"/>
      <c r="D39" s="96"/>
      <c r="E39" s="96"/>
      <c r="F39" s="96"/>
      <c r="G39" s="96"/>
      <c r="H39" s="96"/>
      <c r="I39" s="55"/>
      <c r="J39" s="55"/>
      <c r="K39" s="56"/>
    </row>
    <row r="40" spans="1:11" ht="200.1" customHeight="1">
      <c r="A40" s="397"/>
      <c r="B40" s="398"/>
      <c r="C40" s="398"/>
      <c r="D40" s="398"/>
      <c r="E40" s="398"/>
      <c r="F40" s="398"/>
      <c r="G40" s="398"/>
      <c r="H40" s="398"/>
      <c r="I40" s="398"/>
      <c r="J40" s="398"/>
      <c r="K40" s="399"/>
    </row>
    <row r="41" spans="1:11" ht="16.5" customHeight="1" hidden="1">
      <c r="A41" s="403"/>
      <c r="B41" s="404"/>
      <c r="C41" s="404"/>
      <c r="D41" s="404"/>
      <c r="E41" s="404"/>
      <c r="F41" s="404"/>
      <c r="G41" s="404"/>
      <c r="H41" s="404"/>
      <c r="I41" s="404"/>
      <c r="J41" s="404"/>
      <c r="K41" s="405"/>
    </row>
    <row r="42" spans="1:11" ht="15.75" thickBot="1">
      <c r="A42" s="20" t="s">
        <v>35</v>
      </c>
      <c r="B42" s="21"/>
      <c r="C42" s="21"/>
      <c r="D42" s="21"/>
      <c r="E42" s="21"/>
      <c r="F42" s="21"/>
      <c r="G42" s="21"/>
      <c r="H42" s="21"/>
      <c r="I42" s="21"/>
      <c r="J42" s="21"/>
      <c r="K42" s="22"/>
    </row>
    <row r="43" spans="1:11" ht="15.75" thickTop="1">
      <c r="A43" s="666" t="s">
        <v>18</v>
      </c>
      <c r="B43" s="667"/>
      <c r="C43" s="668"/>
      <c r="D43" s="575" t="s">
        <v>3</v>
      </c>
      <c r="E43" s="576"/>
      <c r="F43" s="576"/>
      <c r="G43" s="576"/>
      <c r="H43" s="576"/>
      <c r="I43" s="576"/>
      <c r="J43" s="576"/>
      <c r="K43" s="577"/>
    </row>
    <row r="44" spans="1:11" ht="30" customHeight="1">
      <c r="A44" s="520" t="s">
        <v>29</v>
      </c>
      <c r="B44" s="521"/>
      <c r="C44" s="522"/>
      <c r="D44" s="520" t="s">
        <v>30</v>
      </c>
      <c r="E44" s="521"/>
      <c r="F44" s="521"/>
      <c r="G44" s="521"/>
      <c r="H44" s="521"/>
      <c r="I44" s="521"/>
      <c r="J44" s="521"/>
      <c r="K44" s="522"/>
    </row>
    <row r="45" spans="1:11" ht="15" customHeight="1">
      <c r="A45" s="480"/>
      <c r="B45" s="481"/>
      <c r="C45" s="482"/>
      <c r="D45" s="705" t="s">
        <v>31</v>
      </c>
      <c r="E45" s="705"/>
      <c r="F45" s="706" t="s">
        <v>26</v>
      </c>
      <c r="G45" s="706"/>
      <c r="H45" s="706"/>
      <c r="I45" s="706" t="s">
        <v>76</v>
      </c>
      <c r="J45" s="707" t="s">
        <v>74</v>
      </c>
      <c r="K45" s="706" t="s">
        <v>52</v>
      </c>
    </row>
    <row r="46" spans="1:11" ht="15">
      <c r="A46" s="483"/>
      <c r="B46" s="484"/>
      <c r="C46" s="485"/>
      <c r="D46" s="705"/>
      <c r="E46" s="705"/>
      <c r="F46" s="706"/>
      <c r="G46" s="706"/>
      <c r="H46" s="706"/>
      <c r="I46" s="706"/>
      <c r="J46" s="707"/>
      <c r="K46" s="706"/>
    </row>
    <row r="47" spans="1:11" ht="45.75" customHeight="1" hidden="1">
      <c r="A47" s="465"/>
      <c r="B47" s="466"/>
      <c r="C47" s="467"/>
      <c r="D47" s="708"/>
      <c r="E47" s="708"/>
      <c r="F47" s="709"/>
      <c r="G47" s="709"/>
      <c r="H47" s="709"/>
      <c r="I47" s="47">
        <f>CEILING(D47*F47,1)</f>
        <v>0</v>
      </c>
      <c r="J47" s="106"/>
      <c r="K47" s="47">
        <f>IF(I47-J47&lt;0,0,I47-J47)</f>
        <v>0</v>
      </c>
    </row>
    <row r="48" spans="1:11" ht="45.75" customHeight="1" hidden="1">
      <c r="A48" s="727"/>
      <c r="B48" s="728"/>
      <c r="C48" s="121"/>
      <c r="D48" s="729"/>
      <c r="E48" s="729"/>
      <c r="F48" s="720"/>
      <c r="G48" s="720"/>
      <c r="H48" s="720"/>
      <c r="I48" s="47">
        <f>CEILING(D48*F48,1)</f>
        <v>0</v>
      </c>
      <c r="J48" s="99"/>
      <c r="K48" s="47">
        <f>IF(I48-J48&lt;0,0,I48-J48)</f>
        <v>0</v>
      </c>
    </row>
    <row r="49" spans="1:11" ht="15">
      <c r="A49" s="468" t="s">
        <v>20</v>
      </c>
      <c r="B49" s="469"/>
      <c r="C49" s="469"/>
      <c r="D49" s="469"/>
      <c r="E49" s="469"/>
      <c r="F49" s="469"/>
      <c r="G49" s="469"/>
      <c r="H49" s="470"/>
      <c r="I49" s="47">
        <f>SUM(I47:I48)</f>
        <v>0</v>
      </c>
      <c r="J49" s="47">
        <f>SUM(J47:J48)</f>
        <v>0</v>
      </c>
      <c r="K49" s="47">
        <f>SUM(K47:K48)</f>
        <v>0</v>
      </c>
    </row>
    <row r="50" spans="1:11" ht="22.5" customHeight="1">
      <c r="A50" s="57" t="s">
        <v>21</v>
      </c>
      <c r="B50" s="95"/>
      <c r="C50" s="120"/>
      <c r="D50" s="96"/>
      <c r="E50" s="96"/>
      <c r="F50" s="96"/>
      <c r="G50" s="96"/>
      <c r="H50" s="96"/>
      <c r="I50" s="55"/>
      <c r="J50" s="55"/>
      <c r="K50" s="56"/>
    </row>
    <row r="51" spans="1:11" ht="200.1" customHeight="1">
      <c r="A51" s="397"/>
      <c r="B51" s="398"/>
      <c r="C51" s="398"/>
      <c r="D51" s="398"/>
      <c r="E51" s="398"/>
      <c r="F51" s="398"/>
      <c r="G51" s="398"/>
      <c r="H51" s="398"/>
      <c r="I51" s="398"/>
      <c r="J51" s="398"/>
      <c r="K51" s="399"/>
    </row>
    <row r="52" spans="1:11" ht="16.5" customHeight="1" hidden="1">
      <c r="A52" s="403"/>
      <c r="B52" s="404"/>
      <c r="C52" s="404"/>
      <c r="D52" s="404"/>
      <c r="E52" s="404"/>
      <c r="F52" s="404"/>
      <c r="G52" s="404"/>
      <c r="H52" s="404"/>
      <c r="I52" s="404"/>
      <c r="J52" s="404"/>
      <c r="K52" s="405"/>
    </row>
    <row r="53" spans="1:11" ht="15.75" thickBot="1">
      <c r="A53" s="20" t="s">
        <v>37</v>
      </c>
      <c r="B53" s="21"/>
      <c r="C53" s="21"/>
      <c r="D53" s="21"/>
      <c r="E53" s="21"/>
      <c r="F53" s="21"/>
      <c r="G53" s="21"/>
      <c r="H53" s="21"/>
      <c r="I53" s="21"/>
      <c r="J53" s="21"/>
      <c r="K53" s="22"/>
    </row>
    <row r="54" spans="1:11" ht="15.75" thickTop="1">
      <c r="A54" s="666" t="s">
        <v>16</v>
      </c>
      <c r="B54" s="667"/>
      <c r="C54" s="668"/>
      <c r="D54" s="575" t="s">
        <v>3</v>
      </c>
      <c r="E54" s="576"/>
      <c r="F54" s="576"/>
      <c r="G54" s="576"/>
      <c r="H54" s="576"/>
      <c r="I54" s="576"/>
      <c r="J54" s="576"/>
      <c r="K54" s="577"/>
    </row>
    <row r="55" spans="1:11" ht="28.5" customHeight="1">
      <c r="A55" s="520" t="s">
        <v>36</v>
      </c>
      <c r="B55" s="521"/>
      <c r="C55" s="522"/>
      <c r="D55" s="520" t="s">
        <v>38</v>
      </c>
      <c r="E55" s="521"/>
      <c r="F55" s="521"/>
      <c r="G55" s="521"/>
      <c r="H55" s="521"/>
      <c r="I55" s="521"/>
      <c r="J55" s="521"/>
      <c r="K55" s="522"/>
    </row>
    <row r="56" spans="1:11" ht="15" customHeight="1">
      <c r="A56" s="480"/>
      <c r="B56" s="481"/>
      <c r="C56" s="482"/>
      <c r="D56" s="705" t="s">
        <v>31</v>
      </c>
      <c r="E56" s="705"/>
      <c r="F56" s="706" t="s">
        <v>26</v>
      </c>
      <c r="G56" s="706"/>
      <c r="H56" s="706"/>
      <c r="I56" s="706" t="s">
        <v>76</v>
      </c>
      <c r="J56" s="707" t="s">
        <v>74</v>
      </c>
      <c r="K56" s="706" t="s">
        <v>52</v>
      </c>
    </row>
    <row r="57" spans="1:11" ht="15">
      <c r="A57" s="483"/>
      <c r="B57" s="484"/>
      <c r="C57" s="485"/>
      <c r="D57" s="705"/>
      <c r="E57" s="705"/>
      <c r="F57" s="706"/>
      <c r="G57" s="706"/>
      <c r="H57" s="706"/>
      <c r="I57" s="706"/>
      <c r="J57" s="707"/>
      <c r="K57" s="706"/>
    </row>
    <row r="58" spans="1:11" ht="30" customHeight="1" hidden="1">
      <c r="A58" s="562"/>
      <c r="B58" s="580"/>
      <c r="C58" s="563"/>
      <c r="D58" s="708"/>
      <c r="E58" s="708"/>
      <c r="F58" s="730"/>
      <c r="G58" s="730"/>
      <c r="H58" s="730"/>
      <c r="I58" s="47">
        <f>CEILING(D58*F58,1)</f>
        <v>0</v>
      </c>
      <c r="J58" s="106"/>
      <c r="K58" s="47">
        <f>IF(I58-J58&lt;0,0,I58-J58)</f>
        <v>0</v>
      </c>
    </row>
    <row r="59" spans="1:11" ht="30" customHeight="1" hidden="1">
      <c r="A59" s="587"/>
      <c r="B59" s="589"/>
      <c r="C59" s="119"/>
      <c r="D59" s="729"/>
      <c r="E59" s="729"/>
      <c r="F59" s="731"/>
      <c r="G59" s="731"/>
      <c r="H59" s="731"/>
      <c r="I59" s="47">
        <f>CEILING(D59*F59,1)</f>
        <v>0</v>
      </c>
      <c r="J59" s="99"/>
      <c r="K59" s="47">
        <f>IF(I59-J59&lt;0,0,I59-J59)</f>
        <v>0</v>
      </c>
    </row>
    <row r="60" spans="1:11" ht="15">
      <c r="A60" s="468" t="s">
        <v>20</v>
      </c>
      <c r="B60" s="469"/>
      <c r="C60" s="469"/>
      <c r="D60" s="469"/>
      <c r="E60" s="469"/>
      <c r="F60" s="469"/>
      <c r="G60" s="469"/>
      <c r="H60" s="470"/>
      <c r="I60" s="47">
        <f>SUM(I58:I59)</f>
        <v>0</v>
      </c>
      <c r="J60" s="47">
        <f>SUM(J58:J59)</f>
        <v>0</v>
      </c>
      <c r="K60" s="47">
        <f>SUM(K58:K59)</f>
        <v>0</v>
      </c>
    </row>
    <row r="61" spans="1:11" ht="22.5" customHeight="1">
      <c r="A61" s="57" t="s">
        <v>21</v>
      </c>
      <c r="B61" s="95"/>
      <c r="C61" s="120"/>
      <c r="D61" s="96"/>
      <c r="E61" s="96"/>
      <c r="F61" s="96"/>
      <c r="G61" s="96"/>
      <c r="H61" s="96"/>
      <c r="I61" s="55"/>
      <c r="J61" s="55"/>
      <c r="K61" s="56"/>
    </row>
    <row r="62" spans="1:11" ht="200.1" customHeight="1">
      <c r="A62" s="397"/>
      <c r="B62" s="398"/>
      <c r="C62" s="398"/>
      <c r="D62" s="398"/>
      <c r="E62" s="398"/>
      <c r="F62" s="398"/>
      <c r="G62" s="398"/>
      <c r="H62" s="398"/>
      <c r="I62" s="398"/>
      <c r="J62" s="398"/>
      <c r="K62" s="399"/>
    </row>
    <row r="63" spans="1:11" ht="16.5" customHeight="1" hidden="1">
      <c r="A63" s="403"/>
      <c r="B63" s="404"/>
      <c r="C63" s="404"/>
      <c r="D63" s="404"/>
      <c r="E63" s="404"/>
      <c r="F63" s="404"/>
      <c r="G63" s="404"/>
      <c r="H63" s="404"/>
      <c r="I63" s="404"/>
      <c r="J63" s="404"/>
      <c r="K63" s="405"/>
    </row>
    <row r="64" spans="1:11" ht="15.75" thickBot="1">
      <c r="A64" s="20" t="s">
        <v>39</v>
      </c>
      <c r="B64" s="21"/>
      <c r="C64" s="21"/>
      <c r="D64" s="21"/>
      <c r="E64" s="21"/>
      <c r="F64" s="21"/>
      <c r="G64" s="21"/>
      <c r="H64" s="21"/>
      <c r="I64" s="21"/>
      <c r="J64" s="21"/>
      <c r="K64" s="22"/>
    </row>
    <row r="65" spans="1:11" ht="15.75" thickTop="1">
      <c r="A65" s="666" t="s">
        <v>17</v>
      </c>
      <c r="B65" s="667"/>
      <c r="C65" s="668"/>
      <c r="D65" s="575" t="s">
        <v>3</v>
      </c>
      <c r="E65" s="576"/>
      <c r="F65" s="576"/>
      <c r="G65" s="576"/>
      <c r="H65" s="576"/>
      <c r="I65" s="576"/>
      <c r="J65" s="576"/>
      <c r="K65" s="577"/>
    </row>
    <row r="66" spans="1:11" ht="28.5" customHeight="1">
      <c r="A66" s="520" t="s">
        <v>87</v>
      </c>
      <c r="B66" s="521"/>
      <c r="C66" s="522"/>
      <c r="D66" s="741" t="s">
        <v>40</v>
      </c>
      <c r="E66" s="742"/>
      <c r="F66" s="742"/>
      <c r="G66" s="742"/>
      <c r="H66" s="742"/>
      <c r="I66" s="742"/>
      <c r="J66" s="742"/>
      <c r="K66" s="743"/>
    </row>
    <row r="67" spans="1:11" ht="15" customHeight="1">
      <c r="A67" s="480"/>
      <c r="B67" s="481"/>
      <c r="C67" s="482"/>
      <c r="D67" s="705" t="s">
        <v>31</v>
      </c>
      <c r="E67" s="705"/>
      <c r="F67" s="706" t="s">
        <v>26</v>
      </c>
      <c r="G67" s="706"/>
      <c r="H67" s="706"/>
      <c r="I67" s="706" t="s">
        <v>76</v>
      </c>
      <c r="J67" s="707" t="s">
        <v>74</v>
      </c>
      <c r="K67" s="706" t="s">
        <v>52</v>
      </c>
    </row>
    <row r="68" spans="1:11" ht="15">
      <c r="A68" s="483"/>
      <c r="B68" s="484"/>
      <c r="C68" s="485"/>
      <c r="D68" s="705"/>
      <c r="E68" s="705"/>
      <c r="F68" s="706"/>
      <c r="G68" s="706"/>
      <c r="H68" s="706"/>
      <c r="I68" s="706"/>
      <c r="J68" s="707"/>
      <c r="K68" s="706"/>
    </row>
    <row r="69" spans="1:11" ht="30" customHeight="1" hidden="1">
      <c r="A69" s="738"/>
      <c r="B69" s="739"/>
      <c r="C69" s="740"/>
      <c r="D69" s="744"/>
      <c r="E69" s="744"/>
      <c r="F69" s="745"/>
      <c r="G69" s="745"/>
      <c r="H69" s="745"/>
      <c r="I69" s="47">
        <f>CEILING(D69*F69,1)</f>
        <v>0</v>
      </c>
      <c r="J69" s="106"/>
      <c r="K69" s="47">
        <f>IF(I69-J69&lt;0,0,I69-J69)</f>
        <v>0</v>
      </c>
    </row>
    <row r="70" spans="1:11" ht="30" customHeight="1">
      <c r="A70" s="738" t="s">
        <v>56</v>
      </c>
      <c r="B70" s="739"/>
      <c r="C70" s="740"/>
      <c r="D70" s="744"/>
      <c r="E70" s="744"/>
      <c r="F70" s="745"/>
      <c r="G70" s="745"/>
      <c r="H70" s="745"/>
      <c r="I70" s="47">
        <f>CEILING(D70*F70,1)</f>
        <v>0</v>
      </c>
      <c r="J70" s="99"/>
      <c r="K70" s="47">
        <f>IF(I70-J70&lt;0,0,I70-J70)</f>
        <v>0</v>
      </c>
    </row>
    <row r="71" spans="1:11" ht="15">
      <c r="A71" s="468" t="s">
        <v>20</v>
      </c>
      <c r="B71" s="469"/>
      <c r="C71" s="469"/>
      <c r="D71" s="469"/>
      <c r="E71" s="469"/>
      <c r="F71" s="469"/>
      <c r="G71" s="469"/>
      <c r="H71" s="470"/>
      <c r="I71" s="47">
        <f>SUM(I69:I70)</f>
        <v>0</v>
      </c>
      <c r="J71" s="47">
        <f>SUM(J69:J70)</f>
        <v>0</v>
      </c>
      <c r="K71" s="47">
        <f>SUM(K69:K70)</f>
        <v>0</v>
      </c>
    </row>
    <row r="72" spans="1:11" ht="22.5" customHeight="1">
      <c r="A72" s="57" t="s">
        <v>21</v>
      </c>
      <c r="B72" s="95"/>
      <c r="C72" s="120"/>
      <c r="D72" s="96"/>
      <c r="E72" s="96"/>
      <c r="F72" s="96"/>
      <c r="G72" s="96"/>
      <c r="H72" s="96"/>
      <c r="I72" s="55"/>
      <c r="J72" s="55"/>
      <c r="K72" s="56"/>
    </row>
    <row r="73" spans="1:11" ht="200.1" customHeight="1">
      <c r="A73" s="758"/>
      <c r="B73" s="759"/>
      <c r="C73" s="759"/>
      <c r="D73" s="759"/>
      <c r="E73" s="759"/>
      <c r="F73" s="759"/>
      <c r="G73" s="759"/>
      <c r="H73" s="759"/>
      <c r="I73" s="759"/>
      <c r="J73" s="759"/>
      <c r="K73" s="760"/>
    </row>
    <row r="74" spans="1:11" ht="16.5" customHeight="1" hidden="1">
      <c r="A74" s="761"/>
      <c r="B74" s="762"/>
      <c r="C74" s="762"/>
      <c r="D74" s="762"/>
      <c r="E74" s="762"/>
      <c r="F74" s="762"/>
      <c r="G74" s="762"/>
      <c r="H74" s="762"/>
      <c r="I74" s="762"/>
      <c r="J74" s="762"/>
      <c r="K74" s="763"/>
    </row>
    <row r="75" spans="1:11" ht="15.75" thickBot="1">
      <c r="A75" s="764" t="s">
        <v>229</v>
      </c>
      <c r="B75" s="765"/>
      <c r="C75" s="21"/>
      <c r="D75" s="21"/>
      <c r="E75" s="21"/>
      <c r="F75" s="21"/>
      <c r="G75" s="21"/>
      <c r="H75" s="21"/>
      <c r="I75" s="21"/>
      <c r="J75" s="21"/>
      <c r="K75" s="22"/>
    </row>
    <row r="76" spans="1:11" ht="15.75" thickTop="1">
      <c r="A76" s="666" t="s">
        <v>18</v>
      </c>
      <c r="B76" s="667"/>
      <c r="C76" s="667"/>
      <c r="D76" s="667"/>
      <c r="E76" s="667"/>
      <c r="F76" s="667"/>
      <c r="G76" s="667"/>
      <c r="H76" s="667"/>
      <c r="I76" s="667"/>
      <c r="J76" s="667"/>
      <c r="K76" s="668"/>
    </row>
    <row r="77" spans="1:11" ht="56.25" customHeight="1">
      <c r="A77" s="520" t="s">
        <v>314</v>
      </c>
      <c r="B77" s="521"/>
      <c r="C77" s="521"/>
      <c r="D77" s="521"/>
      <c r="E77" s="521"/>
      <c r="F77" s="521"/>
      <c r="G77" s="521"/>
      <c r="H77" s="521"/>
      <c r="I77" s="521"/>
      <c r="J77" s="521"/>
      <c r="K77" s="522"/>
    </row>
    <row r="78" spans="1:11" ht="15" customHeight="1">
      <c r="A78" s="480"/>
      <c r="B78" s="481"/>
      <c r="C78" s="481"/>
      <c r="D78" s="481"/>
      <c r="E78" s="481"/>
      <c r="F78" s="481"/>
      <c r="G78" s="481"/>
      <c r="H78" s="482"/>
      <c r="I78" s="706" t="s">
        <v>76</v>
      </c>
      <c r="J78" s="707" t="s">
        <v>74</v>
      </c>
      <c r="K78" s="706" t="s">
        <v>52</v>
      </c>
    </row>
    <row r="79" spans="1:11" ht="15.75" thickBot="1">
      <c r="A79" s="483"/>
      <c r="B79" s="484"/>
      <c r="C79" s="484"/>
      <c r="D79" s="484"/>
      <c r="E79" s="484"/>
      <c r="F79" s="484"/>
      <c r="G79" s="484"/>
      <c r="H79" s="485"/>
      <c r="I79" s="747"/>
      <c r="J79" s="707"/>
      <c r="K79" s="706"/>
    </row>
    <row r="80" spans="1:11" ht="30" customHeight="1" hidden="1">
      <c r="A80" s="748"/>
      <c r="B80" s="749"/>
      <c r="C80" s="749"/>
      <c r="D80" s="749"/>
      <c r="E80" s="749"/>
      <c r="F80" s="749"/>
      <c r="G80" s="749"/>
      <c r="H80" s="750"/>
      <c r="I80" s="100"/>
      <c r="J80" s="106"/>
      <c r="K80" s="47">
        <f>IF(I80-J80&lt;0,0,I80-J80)</f>
        <v>0</v>
      </c>
    </row>
    <row r="81" spans="1:11" ht="30" customHeight="1" hidden="1" thickBot="1">
      <c r="A81" s="755"/>
      <c r="B81" s="756"/>
      <c r="C81" s="756"/>
      <c r="D81" s="756"/>
      <c r="E81" s="756"/>
      <c r="F81" s="756"/>
      <c r="G81" s="756"/>
      <c r="H81" s="757"/>
      <c r="I81" s="89"/>
      <c r="J81" s="90"/>
      <c r="K81" s="80">
        <f>IF(I81-J81&lt;0,0,I81-J81)</f>
        <v>0</v>
      </c>
    </row>
    <row r="82" spans="1:11" ht="15.75" thickTop="1">
      <c r="A82" s="81" t="s">
        <v>13</v>
      </c>
      <c r="B82" s="630" t="s">
        <v>14</v>
      </c>
      <c r="C82" s="632"/>
      <c r="D82" s="630" t="s">
        <v>15</v>
      </c>
      <c r="E82" s="632"/>
      <c r="F82" s="630" t="s">
        <v>3</v>
      </c>
      <c r="G82" s="631"/>
      <c r="H82" s="631"/>
      <c r="I82" s="631"/>
      <c r="J82" s="631"/>
      <c r="K82" s="632"/>
    </row>
    <row r="83" spans="1:11" ht="47.25" customHeight="1">
      <c r="A83" s="93" t="s">
        <v>24</v>
      </c>
      <c r="B83" s="520" t="s">
        <v>86</v>
      </c>
      <c r="C83" s="522"/>
      <c r="D83" s="520" t="s">
        <v>25</v>
      </c>
      <c r="E83" s="522"/>
      <c r="F83" s="520" t="s">
        <v>28</v>
      </c>
      <c r="G83" s="521"/>
      <c r="H83" s="521"/>
      <c r="I83" s="521"/>
      <c r="J83" s="521"/>
      <c r="K83" s="522"/>
    </row>
    <row r="84" spans="1:11" ht="15" customHeight="1">
      <c r="A84" s="480"/>
      <c r="B84" s="481"/>
      <c r="C84" s="481"/>
      <c r="D84" s="481"/>
      <c r="E84" s="482"/>
      <c r="F84" s="706" t="s">
        <v>26</v>
      </c>
      <c r="G84" s="707" t="s">
        <v>72</v>
      </c>
      <c r="H84" s="706" t="s">
        <v>27</v>
      </c>
      <c r="I84" s="706" t="s">
        <v>76</v>
      </c>
      <c r="J84" s="707" t="s">
        <v>74</v>
      </c>
      <c r="K84" s="706" t="s">
        <v>52</v>
      </c>
    </row>
    <row r="85" spans="1:11" s="19" customFormat="1" ht="33.75" customHeight="1">
      <c r="A85" s="483"/>
      <c r="B85" s="484"/>
      <c r="C85" s="484"/>
      <c r="D85" s="484"/>
      <c r="E85" s="485"/>
      <c r="F85" s="706"/>
      <c r="G85" s="707"/>
      <c r="H85" s="706"/>
      <c r="I85" s="706"/>
      <c r="J85" s="707"/>
      <c r="K85" s="706"/>
    </row>
    <row r="86" spans="1:11" s="19" customFormat="1" ht="45" customHeight="1" hidden="1">
      <c r="A86" s="48"/>
      <c r="B86" s="722"/>
      <c r="C86" s="723"/>
      <c r="D86" s="511"/>
      <c r="E86" s="511"/>
      <c r="F86" s="98"/>
      <c r="G86" s="105"/>
      <c r="H86" s="49"/>
      <c r="I86" s="47">
        <f>CEILING(F86*G86*H86,1)</f>
        <v>0</v>
      </c>
      <c r="J86" s="106"/>
      <c r="K86" s="47">
        <f>IF(I86-J86&lt;0,0,I86-J86)</f>
        <v>0</v>
      </c>
    </row>
    <row r="87" spans="1:11" s="19" customFormat="1" ht="45" customHeight="1" hidden="1">
      <c r="A87" s="84"/>
      <c r="B87" s="94"/>
      <c r="C87" s="118"/>
      <c r="D87" s="704"/>
      <c r="E87" s="704"/>
      <c r="F87" s="97"/>
      <c r="G87" s="104"/>
      <c r="H87" s="87"/>
      <c r="I87" s="47">
        <f>CEILING(F87*G87*H87,1)</f>
        <v>0</v>
      </c>
      <c r="J87" s="99"/>
      <c r="K87" s="47">
        <f>IF(I87-J87&lt;0,0,I87-J87)</f>
        <v>0</v>
      </c>
    </row>
    <row r="88" spans="1:11" ht="15">
      <c r="A88" s="468" t="s">
        <v>20</v>
      </c>
      <c r="B88" s="469"/>
      <c r="C88" s="469"/>
      <c r="D88" s="469"/>
      <c r="E88" s="469"/>
      <c r="F88" s="469"/>
      <c r="G88" s="469"/>
      <c r="H88" s="470"/>
      <c r="I88" s="47">
        <f>SUM(I80:I81,I86:I87)</f>
        <v>0</v>
      </c>
      <c r="J88" s="47">
        <f>SUM(J80:J87)</f>
        <v>0</v>
      </c>
      <c r="K88" s="47">
        <f>SUM(K80:K87)</f>
        <v>0</v>
      </c>
    </row>
    <row r="89" spans="1:11" ht="22.5" customHeight="1">
      <c r="A89" s="57" t="s">
        <v>21</v>
      </c>
      <c r="B89" s="95"/>
      <c r="C89" s="120"/>
      <c r="D89" s="96"/>
      <c r="E89" s="96"/>
      <c r="F89" s="96"/>
      <c r="G89" s="96"/>
      <c r="H89" s="96"/>
      <c r="I89" s="55"/>
      <c r="J89" s="55"/>
      <c r="K89" s="56"/>
    </row>
    <row r="90" spans="1:11" ht="200.1" customHeight="1">
      <c r="A90" s="397"/>
      <c r="B90" s="398"/>
      <c r="C90" s="398"/>
      <c r="D90" s="398"/>
      <c r="E90" s="398"/>
      <c r="F90" s="398"/>
      <c r="G90" s="398"/>
      <c r="H90" s="398"/>
      <c r="I90" s="398"/>
      <c r="J90" s="398"/>
      <c r="K90" s="399"/>
    </row>
    <row r="91" spans="1:11" ht="16.5" customHeight="1" hidden="1">
      <c r="A91" s="403"/>
      <c r="B91" s="404"/>
      <c r="C91" s="404"/>
      <c r="D91" s="404"/>
      <c r="E91" s="404"/>
      <c r="F91" s="404"/>
      <c r="G91" s="404"/>
      <c r="H91" s="404"/>
      <c r="I91" s="404"/>
      <c r="J91" s="404"/>
      <c r="K91" s="405"/>
    </row>
    <row r="92" spans="1:11" ht="15.75" thickBot="1">
      <c r="A92" s="23" t="s">
        <v>47</v>
      </c>
      <c r="B92" s="24"/>
      <c r="C92" s="24"/>
      <c r="D92" s="24"/>
      <c r="E92" s="24"/>
      <c r="F92" s="24"/>
      <c r="G92" s="24"/>
      <c r="H92" s="24"/>
      <c r="I92" s="24"/>
      <c r="J92" s="24"/>
      <c r="K92" s="25"/>
    </row>
    <row r="93" spans="1:11" ht="15.75" thickTop="1">
      <c r="A93" s="666" t="s">
        <v>49</v>
      </c>
      <c r="B93" s="667"/>
      <c r="C93" s="667"/>
      <c r="D93" s="667"/>
      <c r="E93" s="667"/>
      <c r="F93" s="667"/>
      <c r="G93" s="667"/>
      <c r="H93" s="667"/>
      <c r="I93" s="667"/>
      <c r="J93" s="667"/>
      <c r="K93" s="668"/>
    </row>
    <row r="94" spans="1:11" ht="28.5" customHeight="1">
      <c r="A94" s="520" t="s">
        <v>48</v>
      </c>
      <c r="B94" s="521"/>
      <c r="C94" s="521"/>
      <c r="D94" s="521"/>
      <c r="E94" s="521"/>
      <c r="F94" s="521"/>
      <c r="G94" s="521"/>
      <c r="H94" s="521"/>
      <c r="I94" s="521"/>
      <c r="J94" s="521"/>
      <c r="K94" s="522"/>
    </row>
    <row r="95" spans="1:11" ht="15" customHeight="1">
      <c r="A95" s="480"/>
      <c r="B95" s="481"/>
      <c r="C95" s="481"/>
      <c r="D95" s="481"/>
      <c r="E95" s="481"/>
      <c r="F95" s="481"/>
      <c r="G95" s="481"/>
      <c r="H95" s="482"/>
      <c r="I95" s="706" t="s">
        <v>76</v>
      </c>
      <c r="J95" s="707" t="s">
        <v>74</v>
      </c>
      <c r="K95" s="706" t="s">
        <v>52</v>
      </c>
    </row>
    <row r="96" spans="1:11" ht="15">
      <c r="A96" s="483"/>
      <c r="B96" s="484"/>
      <c r="C96" s="484"/>
      <c r="D96" s="484"/>
      <c r="E96" s="484"/>
      <c r="F96" s="484"/>
      <c r="G96" s="484"/>
      <c r="H96" s="485"/>
      <c r="I96" s="747"/>
      <c r="J96" s="707"/>
      <c r="K96" s="706"/>
    </row>
    <row r="97" spans="1:11" ht="30" customHeight="1" hidden="1">
      <c r="A97" s="748"/>
      <c r="B97" s="749"/>
      <c r="C97" s="749"/>
      <c r="D97" s="749"/>
      <c r="E97" s="749"/>
      <c r="F97" s="749"/>
      <c r="G97" s="749"/>
      <c r="H97" s="750"/>
      <c r="I97" s="100"/>
      <c r="J97" s="106"/>
      <c r="K97" s="47">
        <f>IF(I97-J97&lt;0,0,I97-J97)</f>
        <v>0</v>
      </c>
    </row>
    <row r="98" spans="1:11" ht="30" customHeight="1" hidden="1">
      <c r="A98" s="727"/>
      <c r="B98" s="746"/>
      <c r="C98" s="746"/>
      <c r="D98" s="746"/>
      <c r="E98" s="746"/>
      <c r="F98" s="746"/>
      <c r="G98" s="746"/>
      <c r="H98" s="728"/>
      <c r="I98" s="101"/>
      <c r="J98" s="99"/>
      <c r="K98" s="47">
        <f>IF(I98-J98&lt;0,0,I98-J98)</f>
        <v>0</v>
      </c>
    </row>
    <row r="99" spans="1:11" ht="15">
      <c r="A99" s="468" t="s">
        <v>20</v>
      </c>
      <c r="B99" s="469"/>
      <c r="C99" s="469"/>
      <c r="D99" s="469"/>
      <c r="E99" s="469"/>
      <c r="F99" s="469"/>
      <c r="G99" s="469"/>
      <c r="H99" s="470"/>
      <c r="I99" s="47">
        <f>SUM(I97:I98)</f>
        <v>0</v>
      </c>
      <c r="J99" s="47">
        <f>SUM(J97:J98)</f>
        <v>0</v>
      </c>
      <c r="K99" s="47">
        <f>SUM(K97:K98)</f>
        <v>0</v>
      </c>
    </row>
    <row r="100" spans="1:11" ht="22.5" customHeight="1">
      <c r="A100" s="57" t="s">
        <v>21</v>
      </c>
      <c r="B100" s="95"/>
      <c r="C100" s="120"/>
      <c r="D100" s="96"/>
      <c r="E100" s="96"/>
      <c r="F100" s="96"/>
      <c r="G100" s="96"/>
      <c r="H100" s="96"/>
      <c r="I100" s="55"/>
      <c r="J100" s="55"/>
      <c r="K100" s="56"/>
    </row>
    <row r="101" spans="1:11" ht="200.1" customHeight="1">
      <c r="A101" s="397"/>
      <c r="B101" s="398"/>
      <c r="C101" s="398"/>
      <c r="D101" s="398"/>
      <c r="E101" s="398"/>
      <c r="F101" s="398"/>
      <c r="G101" s="398"/>
      <c r="H101" s="398"/>
      <c r="I101" s="398"/>
      <c r="J101" s="398"/>
      <c r="K101" s="399"/>
    </row>
    <row r="102" spans="1:11" ht="16.5" customHeight="1" hidden="1">
      <c r="A102" s="403"/>
      <c r="B102" s="404"/>
      <c r="C102" s="404"/>
      <c r="D102" s="404"/>
      <c r="E102" s="404"/>
      <c r="F102" s="404"/>
      <c r="G102" s="404"/>
      <c r="H102" s="404"/>
      <c r="I102" s="404"/>
      <c r="J102" s="404"/>
      <c r="K102" s="405"/>
    </row>
    <row r="103" spans="1:11" ht="15.75" thickBot="1">
      <c r="A103" s="23" t="s">
        <v>46</v>
      </c>
      <c r="B103" s="24"/>
      <c r="C103" s="24"/>
      <c r="D103" s="24"/>
      <c r="E103" s="24"/>
      <c r="F103" s="24"/>
      <c r="G103" s="24"/>
      <c r="H103" s="24"/>
      <c r="I103" s="24"/>
      <c r="J103" s="24"/>
      <c r="K103" s="25"/>
    </row>
    <row r="104" spans="1:11" ht="15.75" thickTop="1">
      <c r="A104" s="666" t="s">
        <v>19</v>
      </c>
      <c r="B104" s="667"/>
      <c r="C104" s="668"/>
      <c r="D104" s="575" t="s">
        <v>3</v>
      </c>
      <c r="E104" s="576"/>
      <c r="F104" s="576"/>
      <c r="G104" s="576"/>
      <c r="H104" s="576"/>
      <c r="I104" s="576"/>
      <c r="J104" s="576"/>
      <c r="K104" s="577"/>
    </row>
    <row r="105" spans="1:11" ht="28.5" customHeight="1">
      <c r="A105" s="520" t="s">
        <v>88</v>
      </c>
      <c r="B105" s="521"/>
      <c r="C105" s="522"/>
      <c r="D105" s="520" t="s">
        <v>83</v>
      </c>
      <c r="E105" s="521"/>
      <c r="F105" s="521"/>
      <c r="G105" s="521"/>
      <c r="H105" s="521"/>
      <c r="I105" s="521"/>
      <c r="J105" s="521"/>
      <c r="K105" s="522"/>
    </row>
    <row r="106" spans="1:11" ht="15" customHeight="1">
      <c r="A106" s="480"/>
      <c r="B106" s="481"/>
      <c r="C106" s="482"/>
      <c r="D106" s="705" t="s">
        <v>96</v>
      </c>
      <c r="E106" s="705"/>
      <c r="F106" s="706" t="s">
        <v>105</v>
      </c>
      <c r="G106" s="706"/>
      <c r="H106" s="706"/>
      <c r="I106" s="706" t="s">
        <v>76</v>
      </c>
      <c r="J106" s="707" t="s">
        <v>74</v>
      </c>
      <c r="K106" s="706" t="s">
        <v>52</v>
      </c>
    </row>
    <row r="107" spans="1:11" ht="15">
      <c r="A107" s="483"/>
      <c r="B107" s="484"/>
      <c r="C107" s="485"/>
      <c r="D107" s="705"/>
      <c r="E107" s="705"/>
      <c r="F107" s="706"/>
      <c r="G107" s="706"/>
      <c r="H107" s="706"/>
      <c r="I107" s="706"/>
      <c r="J107" s="707"/>
      <c r="K107" s="706"/>
    </row>
    <row r="108" spans="1:11" ht="31.5" customHeight="1" hidden="1">
      <c r="A108" s="465"/>
      <c r="B108" s="466"/>
      <c r="C108" s="467"/>
      <c r="D108" s="709"/>
      <c r="E108" s="709"/>
      <c r="F108" s="751"/>
      <c r="G108" s="751"/>
      <c r="H108" s="751"/>
      <c r="I108" s="47">
        <f>CEILING(D108*F108,1)</f>
        <v>0</v>
      </c>
      <c r="J108" s="106"/>
      <c r="K108" s="47">
        <f>IF(I108-J108&lt;0,0,I108-J108)</f>
        <v>0</v>
      </c>
    </row>
    <row r="109" spans="1:11" ht="31.5" customHeight="1" hidden="1">
      <c r="A109" s="752"/>
      <c r="B109" s="753"/>
      <c r="C109" s="124"/>
      <c r="D109" s="745"/>
      <c r="E109" s="745"/>
      <c r="F109" s="754"/>
      <c r="G109" s="754"/>
      <c r="H109" s="754"/>
      <c r="I109" s="47">
        <f>CEILING(D109*F109,1)</f>
        <v>0</v>
      </c>
      <c r="J109" s="99"/>
      <c r="K109" s="47">
        <f>IF(I109-J109&lt;0,0,I109-J109)</f>
        <v>0</v>
      </c>
    </row>
    <row r="110" spans="1:11" ht="15">
      <c r="A110" s="468" t="s">
        <v>20</v>
      </c>
      <c r="B110" s="469"/>
      <c r="C110" s="469"/>
      <c r="D110" s="469"/>
      <c r="E110" s="469"/>
      <c r="F110" s="469"/>
      <c r="G110" s="469"/>
      <c r="H110" s="470"/>
      <c r="I110" s="47">
        <f>SUM(I108:I109)</f>
        <v>0</v>
      </c>
      <c r="J110" s="47">
        <f>SUM(J108:J109)</f>
        <v>0</v>
      </c>
      <c r="K110" s="47">
        <f>SUM(K108:K109)</f>
        <v>0</v>
      </c>
    </row>
    <row r="111" spans="1:11" ht="22.5" customHeight="1">
      <c r="A111" s="57" t="s">
        <v>21</v>
      </c>
      <c r="B111" s="95"/>
      <c r="C111" s="120"/>
      <c r="D111" s="96"/>
      <c r="E111" s="96"/>
      <c r="F111" s="96"/>
      <c r="G111" s="96"/>
      <c r="H111" s="96"/>
      <c r="I111" s="55"/>
      <c r="J111" s="55"/>
      <c r="K111" s="56"/>
    </row>
    <row r="112" spans="1:11" ht="200.1" customHeight="1">
      <c r="A112" s="397"/>
      <c r="B112" s="398"/>
      <c r="C112" s="398"/>
      <c r="D112" s="398"/>
      <c r="E112" s="398"/>
      <c r="F112" s="398"/>
      <c r="G112" s="398"/>
      <c r="H112" s="398"/>
      <c r="I112" s="398"/>
      <c r="J112" s="398"/>
      <c r="K112" s="399"/>
    </row>
    <row r="113" spans="1:11" ht="16.5" customHeight="1">
      <c r="A113" s="403"/>
      <c r="B113" s="404"/>
      <c r="C113" s="404"/>
      <c r="D113" s="404"/>
      <c r="E113" s="404"/>
      <c r="F113" s="404"/>
      <c r="G113" s="404"/>
      <c r="H113" s="404"/>
      <c r="I113" s="404"/>
      <c r="J113" s="404"/>
      <c r="K113" s="405"/>
    </row>
    <row r="114" spans="1:11" ht="21">
      <c r="A114" s="543" t="s">
        <v>71</v>
      </c>
      <c r="B114" s="544"/>
      <c r="C114" s="544"/>
      <c r="D114" s="544"/>
      <c r="E114" s="544"/>
      <c r="F114" s="544"/>
      <c r="G114" s="544"/>
      <c r="H114" s="544"/>
      <c r="I114" s="544"/>
      <c r="J114" s="544"/>
      <c r="K114" s="545"/>
    </row>
    <row r="115" spans="1:11" ht="15">
      <c r="A115" s="540" t="s">
        <v>32</v>
      </c>
      <c r="B115" s="541"/>
      <c r="C115" s="541"/>
      <c r="D115" s="541"/>
      <c r="E115" s="541"/>
      <c r="F115" s="541"/>
      <c r="G115" s="541"/>
      <c r="H115" s="541"/>
      <c r="I115" s="541"/>
      <c r="J115" s="542"/>
      <c r="K115" s="33">
        <f>'Budget Summary'!G7</f>
        <v>0</v>
      </c>
    </row>
    <row r="116" spans="1:11" ht="15">
      <c r="A116" s="537" t="s">
        <v>33</v>
      </c>
      <c r="B116" s="538"/>
      <c r="C116" s="538"/>
      <c r="D116" s="538"/>
      <c r="E116" s="538"/>
      <c r="F116" s="538"/>
      <c r="G116" s="538"/>
      <c r="H116" s="538"/>
      <c r="I116" s="538"/>
      <c r="J116" s="539"/>
      <c r="K116" s="35">
        <f>'Budget Summary'!G8</f>
        <v>0</v>
      </c>
    </row>
    <row r="117" spans="1:11" ht="15">
      <c r="A117" s="540" t="s">
        <v>34</v>
      </c>
      <c r="B117" s="541"/>
      <c r="C117" s="541"/>
      <c r="D117" s="541"/>
      <c r="E117" s="541"/>
      <c r="F117" s="541"/>
      <c r="G117" s="541"/>
      <c r="H117" s="541"/>
      <c r="I117" s="541"/>
      <c r="J117" s="542"/>
      <c r="K117" s="34">
        <f>'Budget Summary'!G9</f>
        <v>0</v>
      </c>
    </row>
    <row r="118" spans="1:11" ht="15">
      <c r="A118" s="537" t="s">
        <v>35</v>
      </c>
      <c r="B118" s="538"/>
      <c r="C118" s="538"/>
      <c r="D118" s="538"/>
      <c r="E118" s="538"/>
      <c r="F118" s="538"/>
      <c r="G118" s="538"/>
      <c r="H118" s="538"/>
      <c r="I118" s="538"/>
      <c r="J118" s="539"/>
      <c r="K118" s="35">
        <f>'Budget Summary'!G10</f>
        <v>0</v>
      </c>
    </row>
    <row r="119" spans="1:11" ht="15">
      <c r="A119" s="701" t="s">
        <v>37</v>
      </c>
      <c r="B119" s="702"/>
      <c r="C119" s="702"/>
      <c r="D119" s="702"/>
      <c r="E119" s="702"/>
      <c r="F119" s="702"/>
      <c r="G119" s="702"/>
      <c r="H119" s="702"/>
      <c r="I119" s="702"/>
      <c r="J119" s="703"/>
      <c r="K119" s="34">
        <f>'Budget Summary'!G11</f>
        <v>0</v>
      </c>
    </row>
    <row r="120" spans="1:11" ht="15">
      <c r="A120" s="537" t="s">
        <v>39</v>
      </c>
      <c r="B120" s="538"/>
      <c r="C120" s="538"/>
      <c r="D120" s="538"/>
      <c r="E120" s="538"/>
      <c r="F120" s="538"/>
      <c r="G120" s="538"/>
      <c r="H120" s="538"/>
      <c r="I120" s="538"/>
      <c r="J120" s="539"/>
      <c r="K120" s="35" t="str">
        <f>'Budget Summary'!G12</f>
        <v>N/A</v>
      </c>
    </row>
    <row r="121" spans="1:11" ht="15">
      <c r="A121" s="540" t="s">
        <v>230</v>
      </c>
      <c r="B121" s="541"/>
      <c r="C121" s="541"/>
      <c r="D121" s="541"/>
      <c r="E121" s="541"/>
      <c r="F121" s="541"/>
      <c r="G121" s="541"/>
      <c r="H121" s="541"/>
      <c r="I121" s="541"/>
      <c r="J121" s="542"/>
      <c r="K121" s="34">
        <f>'Budget Summary'!G13</f>
        <v>0</v>
      </c>
    </row>
    <row r="122" spans="1:11" ht="15">
      <c r="A122" s="537" t="s">
        <v>45</v>
      </c>
      <c r="B122" s="538"/>
      <c r="C122" s="538"/>
      <c r="D122" s="538"/>
      <c r="E122" s="538"/>
      <c r="F122" s="538"/>
      <c r="G122" s="538"/>
      <c r="H122" s="538"/>
      <c r="I122" s="538"/>
      <c r="J122" s="539"/>
      <c r="K122" s="35">
        <f>'Budget Summary'!G14</f>
        <v>0</v>
      </c>
    </row>
    <row r="123" spans="1:11" ht="15">
      <c r="A123" s="546" t="s">
        <v>50</v>
      </c>
      <c r="B123" s="547"/>
      <c r="C123" s="547"/>
      <c r="D123" s="547"/>
      <c r="E123" s="547"/>
      <c r="F123" s="547"/>
      <c r="G123" s="547"/>
      <c r="H123" s="547"/>
      <c r="I123" s="547"/>
      <c r="J123" s="548"/>
      <c r="K123" s="36">
        <f>'Budget Summary'!G16</f>
        <v>0</v>
      </c>
    </row>
    <row r="124" spans="1:11" ht="15">
      <c r="A124" s="540" t="s">
        <v>46</v>
      </c>
      <c r="B124" s="541"/>
      <c r="C124" s="541"/>
      <c r="D124" s="541"/>
      <c r="E124" s="541"/>
      <c r="F124" s="541"/>
      <c r="G124" s="541"/>
      <c r="H124" s="541"/>
      <c r="I124" s="541"/>
      <c r="J124" s="542"/>
      <c r="K124" s="34">
        <f>'Budget Summary'!G17</f>
        <v>0</v>
      </c>
    </row>
    <row r="125" spans="1:11" ht="15">
      <c r="A125" s="546" t="s">
        <v>51</v>
      </c>
      <c r="B125" s="547"/>
      <c r="C125" s="547"/>
      <c r="D125" s="547"/>
      <c r="E125" s="547"/>
      <c r="F125" s="547"/>
      <c r="G125" s="547"/>
      <c r="H125" s="547"/>
      <c r="I125" s="547"/>
      <c r="J125" s="548"/>
      <c r="K125" s="36">
        <f>'Budget Summary'!G19</f>
        <v>0</v>
      </c>
    </row>
    <row r="126" spans="1:11" ht="15">
      <c r="A126" s="540" t="s">
        <v>52</v>
      </c>
      <c r="B126" s="541"/>
      <c r="C126" s="541"/>
      <c r="D126" s="541"/>
      <c r="E126" s="541"/>
      <c r="F126" s="541"/>
      <c r="G126" s="541"/>
      <c r="H126" s="541"/>
      <c r="I126" s="541"/>
      <c r="J126" s="542"/>
      <c r="K126" s="37">
        <f>'Budget Summary'!G22</f>
        <v>0</v>
      </c>
    </row>
    <row r="127" spans="1:11" ht="15">
      <c r="A127" s="537" t="s">
        <v>74</v>
      </c>
      <c r="B127" s="538"/>
      <c r="C127" s="538"/>
      <c r="D127" s="538"/>
      <c r="E127" s="538"/>
      <c r="F127" s="538"/>
      <c r="G127" s="538"/>
      <c r="H127" s="538"/>
      <c r="I127" s="538"/>
      <c r="J127" s="539"/>
      <c r="K127" s="38">
        <f>'Budget Summary'!G23</f>
        <v>0</v>
      </c>
    </row>
    <row r="128" spans="1:11" ht="15">
      <c r="A128" s="540" t="s">
        <v>77</v>
      </c>
      <c r="B128" s="541"/>
      <c r="C128" s="541"/>
      <c r="D128" s="541"/>
      <c r="E128" s="541"/>
      <c r="F128" s="541"/>
      <c r="G128" s="541"/>
      <c r="H128" s="541"/>
      <c r="I128" s="541"/>
      <c r="J128" s="542"/>
      <c r="K128" s="37" t="str">
        <f>'Budget Summary'!G24</f>
        <v>N/A</v>
      </c>
    </row>
    <row r="129" ht="15">
      <c r="A129" s="14"/>
    </row>
    <row r="130" ht="15">
      <c r="A130" s="14"/>
    </row>
    <row r="131" ht="15">
      <c r="A131" s="14"/>
    </row>
    <row r="132" ht="15">
      <c r="A132" s="14"/>
    </row>
    <row r="133" ht="15">
      <c r="A133" s="14"/>
    </row>
    <row r="134" ht="15">
      <c r="A134" s="14"/>
    </row>
    <row r="135" ht="15">
      <c r="A135" s="14"/>
    </row>
    <row r="136" ht="15">
      <c r="A136" s="14"/>
    </row>
    <row r="137" ht="15">
      <c r="A137" s="14"/>
    </row>
    <row r="138" ht="15">
      <c r="A138" s="14"/>
    </row>
    <row r="139" ht="15">
      <c r="A139" s="14"/>
    </row>
    <row r="140" ht="15">
      <c r="A140" s="14"/>
    </row>
    <row r="141" ht="15">
      <c r="A141" s="14"/>
    </row>
    <row r="142" ht="15">
      <c r="A142" s="14"/>
    </row>
    <row r="143" ht="15">
      <c r="A143" s="14"/>
    </row>
    <row r="144" ht="15">
      <c r="A144" s="14"/>
    </row>
    <row r="145" ht="15">
      <c r="A145" s="14"/>
    </row>
    <row r="146" ht="15">
      <c r="A146" s="14"/>
    </row>
    <row r="147" ht="15">
      <c r="A147" s="14"/>
    </row>
    <row r="148" ht="15">
      <c r="A148" s="14"/>
    </row>
    <row r="149" ht="15">
      <c r="A149" s="14"/>
    </row>
    <row r="150" ht="15">
      <c r="A150" s="14"/>
    </row>
    <row r="151" ht="15">
      <c r="A151" s="14"/>
    </row>
    <row r="152" ht="15">
      <c r="A152" s="14"/>
    </row>
    <row r="153" ht="15">
      <c r="A153" s="14"/>
    </row>
    <row r="154" ht="15">
      <c r="A154" s="14"/>
    </row>
    <row r="155" ht="15">
      <c r="A155" s="14"/>
    </row>
    <row r="156" ht="15">
      <c r="A156" s="14"/>
    </row>
    <row r="157" ht="15">
      <c r="A157" s="14"/>
    </row>
    <row r="158" ht="15">
      <c r="A158" s="14"/>
    </row>
    <row r="159" ht="15">
      <c r="A159" s="14"/>
    </row>
    <row r="160" ht="15">
      <c r="A160" s="14"/>
    </row>
    <row r="161" ht="15">
      <c r="A161" s="14"/>
    </row>
    <row r="162" ht="15">
      <c r="A162" s="14"/>
    </row>
    <row r="163" ht="15">
      <c r="A163" s="14"/>
    </row>
    <row r="164" ht="15">
      <c r="A164" s="14"/>
    </row>
    <row r="165" ht="15">
      <c r="A165" s="14"/>
    </row>
    <row r="166" ht="15">
      <c r="A166" s="14"/>
    </row>
    <row r="167" ht="15">
      <c r="A167" s="14"/>
    </row>
    <row r="168" ht="15">
      <c r="A168" s="14"/>
    </row>
    <row r="169" ht="15">
      <c r="A169" s="14"/>
    </row>
    <row r="170" ht="15">
      <c r="A170" s="14"/>
    </row>
    <row r="171" ht="15">
      <c r="A171" s="14"/>
    </row>
    <row r="172" ht="15">
      <c r="A172" s="14"/>
    </row>
    <row r="173" ht="15">
      <c r="A173" s="14"/>
    </row>
    <row r="174" ht="15">
      <c r="A174" s="14"/>
    </row>
    <row r="175" ht="15">
      <c r="A175" s="14"/>
    </row>
    <row r="176" ht="15">
      <c r="A176" s="14"/>
    </row>
    <row r="177" ht="15">
      <c r="A177" s="14"/>
    </row>
    <row r="178" ht="15">
      <c r="A178" s="14"/>
    </row>
    <row r="179" ht="15">
      <c r="A179" s="14"/>
    </row>
    <row r="180" ht="15">
      <c r="A180" s="14"/>
    </row>
    <row r="181" ht="15">
      <c r="A181" s="14"/>
    </row>
    <row r="182" ht="15">
      <c r="A182" s="14"/>
    </row>
    <row r="183" ht="15">
      <c r="A183" s="14"/>
    </row>
    <row r="184" ht="15">
      <c r="A184" s="14"/>
    </row>
    <row r="185" ht="15">
      <c r="A185" s="14"/>
    </row>
    <row r="186" ht="15">
      <c r="A186" s="14"/>
    </row>
    <row r="187" ht="15">
      <c r="A187" s="14"/>
    </row>
    <row r="188" ht="15">
      <c r="A188" s="14"/>
    </row>
    <row r="189" ht="15">
      <c r="A189" s="14"/>
    </row>
    <row r="190" ht="15">
      <c r="A190" s="14"/>
    </row>
    <row r="191" ht="15">
      <c r="A191" s="14"/>
    </row>
    <row r="192" ht="15">
      <c r="A192" s="14"/>
    </row>
    <row r="193" ht="15">
      <c r="A193" s="14"/>
    </row>
    <row r="194" ht="15">
      <c r="A194" s="14"/>
    </row>
    <row r="195" ht="15">
      <c r="A195" s="14"/>
    </row>
    <row r="196" ht="15">
      <c r="A196" s="14"/>
    </row>
    <row r="197" ht="15">
      <c r="A197" s="14"/>
    </row>
    <row r="198" ht="15">
      <c r="A198" s="14"/>
    </row>
    <row r="199" ht="15">
      <c r="A199" s="14"/>
    </row>
    <row r="200" ht="15">
      <c r="A200" s="14"/>
    </row>
    <row r="201" ht="15">
      <c r="A201" s="14"/>
    </row>
    <row r="202" ht="15">
      <c r="A202" s="14"/>
    </row>
    <row r="203" ht="15">
      <c r="A203" s="14"/>
    </row>
    <row r="204" ht="15">
      <c r="A204" s="14"/>
    </row>
    <row r="205" ht="15">
      <c r="A205" s="14"/>
    </row>
    <row r="206" ht="15">
      <c r="A206" s="14"/>
    </row>
    <row r="207" ht="15">
      <c r="A207" s="14"/>
    </row>
    <row r="208" ht="15">
      <c r="A208" s="14"/>
    </row>
    <row r="209" ht="15">
      <c r="A209" s="14"/>
    </row>
    <row r="210" ht="15">
      <c r="A210" s="14"/>
    </row>
    <row r="211" ht="15">
      <c r="A211" s="14"/>
    </row>
    <row r="212" ht="15">
      <c r="A212" s="14"/>
    </row>
    <row r="213" ht="15">
      <c r="A213" s="14"/>
    </row>
    <row r="214" ht="15">
      <c r="A214" s="14"/>
    </row>
    <row r="215" ht="15">
      <c r="A215" s="14"/>
    </row>
    <row r="216" ht="15">
      <c r="A216" s="14"/>
    </row>
    <row r="217" ht="15">
      <c r="A217" s="14"/>
    </row>
    <row r="218" ht="15">
      <c r="A218" s="14"/>
    </row>
    <row r="219" ht="15">
      <c r="A219" s="14"/>
    </row>
    <row r="220" ht="15">
      <c r="A220" s="14"/>
    </row>
    <row r="221" ht="15">
      <c r="A221" s="14"/>
    </row>
    <row r="222" ht="15">
      <c r="A222" s="14"/>
    </row>
    <row r="223" ht="15">
      <c r="A223" s="14"/>
    </row>
    <row r="224" ht="15">
      <c r="A224" s="14"/>
    </row>
    <row r="225" ht="15">
      <c r="A225" s="14"/>
    </row>
    <row r="226" ht="15">
      <c r="A226" s="14"/>
    </row>
    <row r="227" ht="15">
      <c r="A227" s="14"/>
    </row>
    <row r="228" ht="15">
      <c r="A228" s="14"/>
    </row>
    <row r="229" ht="15">
      <c r="A229" s="14"/>
    </row>
    <row r="230" ht="15">
      <c r="A230" s="14"/>
    </row>
    <row r="231" ht="15">
      <c r="A231" s="14"/>
    </row>
    <row r="232" ht="15">
      <c r="A232" s="14"/>
    </row>
    <row r="233" ht="15">
      <c r="A233" s="14"/>
    </row>
    <row r="234" ht="15">
      <c r="A234" s="14"/>
    </row>
    <row r="235" ht="15">
      <c r="A235" s="14"/>
    </row>
    <row r="236" ht="15">
      <c r="A236" s="14"/>
    </row>
    <row r="237" ht="15">
      <c r="A237" s="14"/>
    </row>
    <row r="238" ht="15">
      <c r="A238" s="14"/>
    </row>
    <row r="239" ht="15">
      <c r="A239" s="14"/>
    </row>
    <row r="240" ht="15">
      <c r="A240" s="14"/>
    </row>
    <row r="241" ht="15">
      <c r="A241" s="14"/>
    </row>
    <row r="242" ht="15">
      <c r="A242" s="14"/>
    </row>
    <row r="243" ht="15">
      <c r="A243" s="14"/>
    </row>
    <row r="244" ht="15">
      <c r="A244" s="14"/>
    </row>
    <row r="245" ht="15">
      <c r="A245" s="14"/>
    </row>
    <row r="246" ht="15">
      <c r="A246" s="14"/>
    </row>
    <row r="247" ht="15">
      <c r="A247" s="14"/>
    </row>
    <row r="248" ht="15">
      <c r="A248" s="14"/>
    </row>
    <row r="249" ht="15">
      <c r="A249" s="14"/>
    </row>
    <row r="250" ht="15">
      <c r="A250" s="14"/>
    </row>
    <row r="251" ht="15">
      <c r="A251" s="14"/>
    </row>
    <row r="252" ht="15">
      <c r="A252" s="14"/>
    </row>
    <row r="253" ht="15">
      <c r="A253" s="14"/>
    </row>
    <row r="254" ht="15">
      <c r="A254" s="14"/>
    </row>
    <row r="255" ht="15">
      <c r="A255" s="14"/>
    </row>
    <row r="256" ht="15">
      <c r="A256" s="14"/>
    </row>
    <row r="257" ht="15">
      <c r="A257" s="14"/>
    </row>
    <row r="258" ht="15">
      <c r="A258" s="14"/>
    </row>
    <row r="259" ht="15">
      <c r="A259" s="14"/>
    </row>
    <row r="260" ht="15">
      <c r="A260" s="14"/>
    </row>
    <row r="261" ht="15">
      <c r="A261" s="14"/>
    </row>
    <row r="262" ht="15">
      <c r="A262" s="14"/>
    </row>
    <row r="263" ht="15">
      <c r="A263" s="14"/>
    </row>
    <row r="264" ht="15">
      <c r="A264" s="14"/>
    </row>
    <row r="265" ht="15">
      <c r="A265" s="14"/>
    </row>
    <row r="266" ht="15">
      <c r="A266" s="14"/>
    </row>
    <row r="267" ht="15">
      <c r="A267" s="14"/>
    </row>
    <row r="268" ht="15">
      <c r="A268" s="14"/>
    </row>
    <row r="269" ht="15">
      <c r="A269" s="14"/>
    </row>
    <row r="270" ht="15">
      <c r="A270" s="14"/>
    </row>
    <row r="271" ht="15">
      <c r="A271" s="14"/>
    </row>
    <row r="272" ht="15">
      <c r="A272" s="14"/>
    </row>
    <row r="273" ht="15">
      <c r="A273" s="14"/>
    </row>
    <row r="274" ht="15">
      <c r="A274" s="14"/>
    </row>
    <row r="275" ht="15">
      <c r="A275" s="14"/>
    </row>
    <row r="276" ht="15">
      <c r="A276" s="14"/>
    </row>
    <row r="277" ht="15">
      <c r="A277" s="14"/>
    </row>
    <row r="278" ht="15">
      <c r="A278" s="14"/>
    </row>
    <row r="279" ht="15">
      <c r="A279" s="14"/>
    </row>
    <row r="280" ht="15">
      <c r="A280" s="14"/>
    </row>
    <row r="281" ht="15">
      <c r="A281" s="14"/>
    </row>
    <row r="282" ht="15">
      <c r="A282" s="14"/>
    </row>
    <row r="283" ht="15">
      <c r="A283" s="14"/>
    </row>
    <row r="284" ht="15">
      <c r="A284" s="14"/>
    </row>
    <row r="285" ht="15">
      <c r="A285" s="14"/>
    </row>
    <row r="286" ht="15">
      <c r="A286" s="14"/>
    </row>
    <row r="287" ht="15">
      <c r="A287" s="14"/>
    </row>
    <row r="288" ht="15">
      <c r="A288" s="14"/>
    </row>
    <row r="289" ht="15">
      <c r="A289" s="14"/>
    </row>
    <row r="290" ht="15">
      <c r="A290" s="14"/>
    </row>
    <row r="291" ht="15">
      <c r="A291" s="14"/>
    </row>
    <row r="292" ht="15">
      <c r="A292" s="14"/>
    </row>
    <row r="293" ht="15">
      <c r="A293" s="14"/>
    </row>
    <row r="294" ht="15">
      <c r="A294" s="14"/>
    </row>
    <row r="295" ht="15">
      <c r="A295" s="14"/>
    </row>
    <row r="296" ht="15">
      <c r="A296" s="14"/>
    </row>
    <row r="297" ht="15">
      <c r="A297" s="14"/>
    </row>
    <row r="298" ht="15">
      <c r="A298" s="14"/>
    </row>
    <row r="299" ht="15">
      <c r="A299" s="14"/>
    </row>
    <row r="300" ht="15">
      <c r="A300" s="14"/>
    </row>
    <row r="301" ht="15">
      <c r="A301" s="14"/>
    </row>
    <row r="302" ht="15">
      <c r="A302" s="14"/>
    </row>
    <row r="303" ht="15">
      <c r="A303" s="14"/>
    </row>
    <row r="304" ht="15">
      <c r="A304" s="14"/>
    </row>
    <row r="305" ht="15">
      <c r="A305" s="14"/>
    </row>
    <row r="306" ht="15">
      <c r="A306" s="14"/>
    </row>
    <row r="307" ht="15">
      <c r="A307" s="14"/>
    </row>
    <row r="308" ht="15">
      <c r="A308" s="14"/>
    </row>
    <row r="309" ht="15">
      <c r="A309" s="14"/>
    </row>
    <row r="310" ht="15">
      <c r="A310" s="14"/>
    </row>
    <row r="311" ht="15">
      <c r="A311" s="14"/>
    </row>
    <row r="312" ht="15">
      <c r="A312" s="14"/>
    </row>
    <row r="313" ht="15">
      <c r="A313" s="14"/>
    </row>
    <row r="314" ht="15">
      <c r="A314" s="14"/>
    </row>
    <row r="315" ht="15">
      <c r="A315" s="14"/>
    </row>
    <row r="316" ht="15">
      <c r="A316" s="14"/>
    </row>
    <row r="317" ht="15">
      <c r="A317" s="14"/>
    </row>
    <row r="318" ht="15">
      <c r="A318" s="14"/>
    </row>
    <row r="319" ht="15">
      <c r="A319" s="14"/>
    </row>
    <row r="320" ht="15">
      <c r="A320" s="14"/>
    </row>
    <row r="321" ht="15">
      <c r="A321" s="14"/>
    </row>
    <row r="322" ht="15">
      <c r="A322" s="14"/>
    </row>
    <row r="323" ht="15">
      <c r="A323" s="14"/>
    </row>
    <row r="324" ht="15">
      <c r="A324" s="14"/>
    </row>
    <row r="325" ht="15">
      <c r="A325" s="14"/>
    </row>
    <row r="326" ht="15">
      <c r="A326" s="14"/>
    </row>
    <row r="327" ht="15">
      <c r="A327" s="14"/>
    </row>
    <row r="328" ht="15">
      <c r="A328" s="14"/>
    </row>
    <row r="329" ht="15">
      <c r="A329" s="14"/>
    </row>
    <row r="330" ht="15">
      <c r="A330" s="14"/>
    </row>
    <row r="331" ht="15">
      <c r="A331" s="14"/>
    </row>
    <row r="332" ht="15">
      <c r="A332" s="14"/>
    </row>
    <row r="333" ht="15">
      <c r="A333" s="14"/>
    </row>
    <row r="334" ht="15">
      <c r="A334" s="14"/>
    </row>
    <row r="335" ht="15">
      <c r="A335" s="14"/>
    </row>
    <row r="336" ht="15">
      <c r="A336" s="14"/>
    </row>
    <row r="337" ht="15">
      <c r="A337" s="14"/>
    </row>
    <row r="338" ht="15">
      <c r="A338" s="14"/>
    </row>
    <row r="339" ht="15">
      <c r="A339" s="14"/>
    </row>
    <row r="340" ht="15">
      <c r="A340" s="14"/>
    </row>
    <row r="341" ht="15">
      <c r="A341" s="14"/>
    </row>
    <row r="342" ht="15">
      <c r="A342" s="14"/>
    </row>
    <row r="343" ht="15">
      <c r="A343" s="14"/>
    </row>
    <row r="344" ht="15">
      <c r="A344" s="14"/>
    </row>
    <row r="345" ht="15">
      <c r="A345" s="14"/>
    </row>
    <row r="346" ht="15">
      <c r="A346" s="14"/>
    </row>
    <row r="347" ht="15">
      <c r="A347" s="14"/>
    </row>
    <row r="348" ht="15">
      <c r="A348" s="14"/>
    </row>
    <row r="349" ht="15">
      <c r="A349" s="14"/>
    </row>
    <row r="350" ht="15">
      <c r="A350" s="14"/>
    </row>
    <row r="351" ht="15">
      <c r="A351" s="14"/>
    </row>
    <row r="352" ht="15">
      <c r="A352" s="14"/>
    </row>
    <row r="353" ht="15">
      <c r="A353" s="14"/>
    </row>
    <row r="354" ht="15">
      <c r="A354" s="14"/>
    </row>
    <row r="355" ht="15">
      <c r="A355" s="14"/>
    </row>
    <row r="356" ht="15">
      <c r="A356" s="14"/>
    </row>
    <row r="357" ht="15">
      <c r="A357" s="14"/>
    </row>
    <row r="358" ht="15">
      <c r="A358" s="14"/>
    </row>
    <row r="359" ht="15">
      <c r="A359" s="14"/>
    </row>
    <row r="360" ht="15">
      <c r="A360" s="14"/>
    </row>
    <row r="361" ht="15">
      <c r="A361" s="14"/>
    </row>
    <row r="362" ht="15">
      <c r="A362" s="14"/>
    </row>
    <row r="363" ht="15">
      <c r="A363" s="14"/>
    </row>
    <row r="364" ht="15">
      <c r="A364" s="14"/>
    </row>
    <row r="365" ht="15">
      <c r="A365" s="14"/>
    </row>
    <row r="366" ht="15">
      <c r="A366" s="14"/>
    </row>
    <row r="367" ht="15">
      <c r="A367" s="14"/>
    </row>
    <row r="368" ht="15">
      <c r="A368" s="14"/>
    </row>
    <row r="369" ht="15">
      <c r="A369" s="14"/>
    </row>
    <row r="370" ht="15">
      <c r="A370" s="14"/>
    </row>
    <row r="371" ht="15">
      <c r="A371" s="14"/>
    </row>
    <row r="372" ht="15">
      <c r="A372" s="14"/>
    </row>
    <row r="373" ht="15">
      <c r="A373" s="14"/>
    </row>
    <row r="374" ht="15">
      <c r="A374" s="14"/>
    </row>
    <row r="375" ht="15">
      <c r="A375" s="14"/>
    </row>
    <row r="376" ht="15">
      <c r="A376" s="14"/>
    </row>
    <row r="377" ht="15">
      <c r="A377" s="14"/>
    </row>
    <row r="378" ht="15">
      <c r="A378" s="14"/>
    </row>
    <row r="379" ht="15">
      <c r="A379" s="14"/>
    </row>
    <row r="380" ht="15">
      <c r="A380" s="14"/>
    </row>
    <row r="381" ht="15">
      <c r="A381" s="14"/>
    </row>
    <row r="382" ht="15">
      <c r="A382" s="14"/>
    </row>
    <row r="383" ht="15">
      <c r="A383" s="14"/>
    </row>
    <row r="384" ht="15">
      <c r="A384" s="14"/>
    </row>
    <row r="385" ht="15">
      <c r="A385" s="14"/>
    </row>
    <row r="386" ht="15">
      <c r="A386" s="14"/>
    </row>
    <row r="387" ht="15">
      <c r="A387" s="14"/>
    </row>
    <row r="388" ht="15">
      <c r="A388" s="14"/>
    </row>
    <row r="389" ht="15">
      <c r="A389" s="14"/>
    </row>
    <row r="390" ht="15">
      <c r="A390" s="14"/>
    </row>
    <row r="391" ht="15">
      <c r="A391" s="14"/>
    </row>
    <row r="392" ht="15">
      <c r="A392" s="14"/>
    </row>
    <row r="393" ht="15">
      <c r="A393" s="14"/>
    </row>
    <row r="394" ht="15">
      <c r="A394" s="14"/>
    </row>
    <row r="395" ht="15">
      <c r="A395" s="14"/>
    </row>
    <row r="396" ht="15">
      <c r="A396" s="14"/>
    </row>
    <row r="397" ht="15">
      <c r="A397" s="14"/>
    </row>
    <row r="398" ht="15">
      <c r="A398" s="14"/>
    </row>
    <row r="399" ht="15">
      <c r="A399" s="14"/>
    </row>
    <row r="400" ht="15">
      <c r="A400" s="14"/>
    </row>
    <row r="401" ht="15">
      <c r="A401" s="14"/>
    </row>
    <row r="402" ht="15">
      <c r="A402" s="14"/>
    </row>
    <row r="403" ht="15">
      <c r="A403" s="14"/>
    </row>
    <row r="404" ht="15">
      <c r="A404" s="14"/>
    </row>
    <row r="405" ht="15">
      <c r="A405" s="14"/>
    </row>
    <row r="406" ht="15">
      <c r="A406" s="14"/>
    </row>
    <row r="407" ht="15">
      <c r="A407" s="14"/>
    </row>
    <row r="408" ht="15">
      <c r="A408" s="14"/>
    </row>
    <row r="409" ht="15">
      <c r="A409" s="14"/>
    </row>
    <row r="410" ht="15">
      <c r="A410" s="14"/>
    </row>
    <row r="411" ht="15">
      <c r="A411" s="14"/>
    </row>
    <row r="412" ht="15">
      <c r="A412" s="14"/>
    </row>
    <row r="413" ht="15">
      <c r="A413" s="14"/>
    </row>
    <row r="414" ht="15">
      <c r="A414" s="14"/>
    </row>
    <row r="415" ht="15">
      <c r="A415" s="14"/>
    </row>
    <row r="416" ht="15">
      <c r="A416" s="14"/>
    </row>
    <row r="417" ht="15">
      <c r="A417" s="14"/>
    </row>
    <row r="418" ht="15">
      <c r="A418" s="14"/>
    </row>
    <row r="419" ht="15">
      <c r="A419" s="14"/>
    </row>
    <row r="420" ht="15">
      <c r="A420" s="14"/>
    </row>
    <row r="421" ht="15">
      <c r="A421" s="14"/>
    </row>
    <row r="422" ht="15">
      <c r="A422" s="14"/>
    </row>
    <row r="423" ht="15">
      <c r="A423" s="14"/>
    </row>
    <row r="424" ht="15">
      <c r="A424" s="14"/>
    </row>
    <row r="425" ht="15">
      <c r="A425" s="14"/>
    </row>
    <row r="426" ht="15">
      <c r="A426" s="14"/>
    </row>
    <row r="427" ht="15">
      <c r="A427" s="14"/>
    </row>
    <row r="428" ht="15">
      <c r="A428" s="14"/>
    </row>
    <row r="429" ht="15">
      <c r="A429" s="14"/>
    </row>
    <row r="430" ht="15">
      <c r="A430" s="14"/>
    </row>
    <row r="431" ht="15">
      <c r="A431" s="14"/>
    </row>
    <row r="432" ht="15">
      <c r="A432" s="14"/>
    </row>
    <row r="433" ht="15">
      <c r="A433" s="14"/>
    </row>
    <row r="434" ht="15">
      <c r="A434" s="14"/>
    </row>
    <row r="435" ht="15">
      <c r="A435" s="14"/>
    </row>
    <row r="436" ht="15">
      <c r="A436" s="14"/>
    </row>
    <row r="437" ht="15">
      <c r="A437" s="14"/>
    </row>
    <row r="438" ht="15">
      <c r="A438" s="14"/>
    </row>
    <row r="439" ht="15">
      <c r="A439" s="14"/>
    </row>
    <row r="440" ht="15">
      <c r="A440" s="14"/>
    </row>
    <row r="441" ht="15">
      <c r="A441" s="14"/>
    </row>
    <row r="442" ht="15">
      <c r="A442" s="14"/>
    </row>
    <row r="443" ht="15">
      <c r="A443" s="14"/>
    </row>
    <row r="444" ht="15">
      <c r="A444" s="14"/>
    </row>
    <row r="445" ht="15">
      <c r="A445" s="14"/>
    </row>
    <row r="446" ht="15">
      <c r="A446" s="14"/>
    </row>
    <row r="447" ht="15">
      <c r="A447" s="14"/>
    </row>
    <row r="448" ht="15">
      <c r="A448" s="14"/>
    </row>
    <row r="449" ht="15">
      <c r="A449" s="14"/>
    </row>
    <row r="450" ht="15">
      <c r="A450" s="14"/>
    </row>
    <row r="451" ht="15">
      <c r="A451" s="14"/>
    </row>
    <row r="452" ht="15">
      <c r="A452" s="14"/>
    </row>
    <row r="453" ht="15">
      <c r="A453" s="14"/>
    </row>
    <row r="454" ht="15">
      <c r="A454" s="14"/>
    </row>
    <row r="455" ht="15">
      <c r="A455" s="14"/>
    </row>
    <row r="456" ht="15">
      <c r="A456" s="14"/>
    </row>
    <row r="457" ht="15">
      <c r="A457" s="14"/>
    </row>
    <row r="458" ht="15">
      <c r="A458" s="14"/>
    </row>
    <row r="459" ht="15">
      <c r="A459" s="14"/>
    </row>
    <row r="460" ht="15">
      <c r="A460" s="14"/>
    </row>
    <row r="461" ht="15">
      <c r="A461" s="14"/>
    </row>
    <row r="462" ht="15">
      <c r="A462" s="14"/>
    </row>
    <row r="463" ht="15">
      <c r="A463" s="14"/>
    </row>
    <row r="464" ht="15">
      <c r="A464" s="14"/>
    </row>
    <row r="465" ht="15">
      <c r="A465" s="14"/>
    </row>
    <row r="466" ht="15">
      <c r="A466" s="14"/>
    </row>
    <row r="467" ht="15">
      <c r="A467" s="14"/>
    </row>
    <row r="468" ht="15">
      <c r="A468" s="14"/>
    </row>
    <row r="469" ht="15">
      <c r="A469" s="14"/>
    </row>
    <row r="470" ht="15">
      <c r="A470" s="14"/>
    </row>
    <row r="471" ht="15">
      <c r="A471" s="14"/>
    </row>
    <row r="472" ht="15">
      <c r="A472" s="14"/>
    </row>
    <row r="473" ht="15">
      <c r="A473" s="14"/>
    </row>
    <row r="474" ht="15">
      <c r="A474" s="14"/>
    </row>
    <row r="475" ht="15">
      <c r="A475" s="14"/>
    </row>
    <row r="476" ht="15">
      <c r="A476" s="14"/>
    </row>
    <row r="477" ht="15">
      <c r="A477" s="14"/>
    </row>
    <row r="478" ht="15">
      <c r="A478" s="14"/>
    </row>
    <row r="479" ht="15">
      <c r="A479" s="14"/>
    </row>
    <row r="480" ht="15">
      <c r="A480" s="14"/>
    </row>
    <row r="481" ht="15">
      <c r="A481" s="14"/>
    </row>
    <row r="482" ht="15">
      <c r="A482" s="14"/>
    </row>
    <row r="483" ht="15">
      <c r="A483" s="14"/>
    </row>
    <row r="484" ht="15">
      <c r="A484" s="14"/>
    </row>
    <row r="485" ht="15">
      <c r="A485" s="14"/>
    </row>
    <row r="486" ht="15">
      <c r="A486" s="14"/>
    </row>
    <row r="487" ht="15">
      <c r="A487" s="14"/>
    </row>
    <row r="488" ht="15">
      <c r="A488" s="14"/>
    </row>
    <row r="489" ht="15">
      <c r="A489" s="14"/>
    </row>
    <row r="490" ht="15">
      <c r="A490" s="14"/>
    </row>
    <row r="491" ht="15">
      <c r="A491" s="14"/>
    </row>
    <row r="492" ht="15">
      <c r="A492" s="14"/>
    </row>
    <row r="493" ht="15">
      <c r="A493" s="14"/>
    </row>
    <row r="494" ht="15">
      <c r="A494" s="14"/>
    </row>
    <row r="495" ht="15">
      <c r="A495" s="14"/>
    </row>
    <row r="496" ht="15">
      <c r="A496" s="14"/>
    </row>
    <row r="497" ht="15">
      <c r="A497" s="14"/>
    </row>
    <row r="498" ht="15">
      <c r="A498" s="14"/>
    </row>
    <row r="499" ht="15">
      <c r="A499" s="14"/>
    </row>
    <row r="500" ht="15">
      <c r="A500" s="14"/>
    </row>
    <row r="501" ht="15">
      <c r="A501" s="14"/>
    </row>
    <row r="502" ht="15">
      <c r="A502" s="14"/>
    </row>
    <row r="503" ht="15">
      <c r="A503" s="14"/>
    </row>
    <row r="504" ht="15">
      <c r="A504" s="14"/>
    </row>
    <row r="505" ht="15">
      <c r="A505" s="14"/>
    </row>
    <row r="506" ht="15">
      <c r="A506" s="14"/>
    </row>
    <row r="507" ht="15">
      <c r="A507" s="14"/>
    </row>
    <row r="508" ht="15">
      <c r="A508" s="14"/>
    </row>
    <row r="509" ht="15">
      <c r="A509" s="14"/>
    </row>
    <row r="510" ht="15">
      <c r="A510" s="14"/>
    </row>
    <row r="511" ht="15">
      <c r="A511" s="14"/>
    </row>
    <row r="512" ht="15">
      <c r="A512" s="14"/>
    </row>
    <row r="513" ht="15">
      <c r="A513" s="14"/>
    </row>
    <row r="514" ht="15">
      <c r="A514" s="14"/>
    </row>
    <row r="515" ht="15">
      <c r="A515" s="14"/>
    </row>
    <row r="516" ht="15">
      <c r="A516" s="14"/>
    </row>
    <row r="517" ht="15">
      <c r="A517" s="14"/>
    </row>
    <row r="518" ht="15">
      <c r="A518" s="14"/>
    </row>
    <row r="519" ht="15">
      <c r="A519" s="14"/>
    </row>
    <row r="520" ht="15">
      <c r="A520" s="14"/>
    </row>
    <row r="521" ht="15">
      <c r="A521" s="14"/>
    </row>
    <row r="522" ht="15">
      <c r="A522" s="14"/>
    </row>
    <row r="523" ht="15">
      <c r="A523" s="14"/>
    </row>
    <row r="524" ht="15">
      <c r="A524" s="14"/>
    </row>
    <row r="525" ht="15">
      <c r="A525" s="14"/>
    </row>
    <row r="526" ht="15">
      <c r="A526" s="14"/>
    </row>
    <row r="527" ht="15">
      <c r="A527" s="14"/>
    </row>
    <row r="528" ht="15">
      <c r="A528" s="14"/>
    </row>
    <row r="529" ht="15">
      <c r="A529" s="14"/>
    </row>
    <row r="530" ht="15">
      <c r="A530" s="14"/>
    </row>
    <row r="531" ht="15">
      <c r="A531" s="14"/>
    </row>
    <row r="532" ht="15">
      <c r="A532" s="14"/>
    </row>
    <row r="533" ht="15">
      <c r="A533" s="14"/>
    </row>
    <row r="534" ht="15">
      <c r="A534" s="14"/>
    </row>
    <row r="535" ht="15">
      <c r="A535" s="14"/>
    </row>
    <row r="536" ht="15">
      <c r="A536" s="14"/>
    </row>
    <row r="537" ht="15">
      <c r="A537" s="14"/>
    </row>
    <row r="538" ht="15">
      <c r="A538" s="14"/>
    </row>
    <row r="539" ht="15">
      <c r="A539" s="14"/>
    </row>
    <row r="540" ht="15">
      <c r="A540" s="14"/>
    </row>
    <row r="541" ht="15">
      <c r="A541" s="14"/>
    </row>
    <row r="542" ht="15">
      <c r="A542" s="14"/>
    </row>
    <row r="543" ht="15">
      <c r="A543" s="14"/>
    </row>
    <row r="544" ht="15">
      <c r="A544" s="14"/>
    </row>
    <row r="545" ht="15">
      <c r="A545" s="14"/>
    </row>
    <row r="546" ht="15">
      <c r="A546" s="14"/>
    </row>
    <row r="547" ht="15">
      <c r="A547" s="14"/>
    </row>
    <row r="548" ht="15">
      <c r="A548" s="14"/>
    </row>
    <row r="549" ht="15">
      <c r="A549" s="14"/>
    </row>
    <row r="550" ht="15">
      <c r="A550" s="14"/>
    </row>
    <row r="551" ht="15">
      <c r="A551" s="14"/>
    </row>
    <row r="552" ht="15">
      <c r="A552" s="14"/>
    </row>
    <row r="553" ht="15">
      <c r="A553" s="14"/>
    </row>
    <row r="554" ht="15">
      <c r="A554" s="14"/>
    </row>
    <row r="555" ht="15">
      <c r="A555" s="14"/>
    </row>
    <row r="556" ht="15">
      <c r="A556" s="14"/>
    </row>
    <row r="557" ht="15">
      <c r="A557" s="14"/>
    </row>
    <row r="558" ht="15">
      <c r="A558" s="14"/>
    </row>
    <row r="559" ht="15">
      <c r="A559" s="14"/>
    </row>
    <row r="560" ht="15">
      <c r="A560" s="14"/>
    </row>
    <row r="561" ht="15">
      <c r="A561" s="14"/>
    </row>
    <row r="562" ht="15">
      <c r="A562" s="14"/>
    </row>
    <row r="563" ht="15">
      <c r="A563" s="14"/>
    </row>
    <row r="564" ht="15">
      <c r="A564" s="14"/>
    </row>
    <row r="565" ht="15">
      <c r="A565" s="14"/>
    </row>
    <row r="566" ht="15">
      <c r="A566" s="14"/>
    </row>
    <row r="567" ht="15">
      <c r="A567" s="14"/>
    </row>
    <row r="568" ht="15">
      <c r="A568" s="14"/>
    </row>
    <row r="569" ht="15">
      <c r="A569" s="14"/>
    </row>
    <row r="570" ht="15">
      <c r="A570" s="14"/>
    </row>
    <row r="571" ht="15">
      <c r="A571" s="14"/>
    </row>
    <row r="572" ht="15">
      <c r="A572" s="14"/>
    </row>
    <row r="573" ht="15">
      <c r="A573" s="14"/>
    </row>
    <row r="574" ht="15">
      <c r="A574" s="14"/>
    </row>
    <row r="575" ht="15">
      <c r="A575" s="14"/>
    </row>
    <row r="576" ht="15">
      <c r="A576" s="14"/>
    </row>
    <row r="577" ht="15">
      <c r="A577" s="14"/>
    </row>
    <row r="578" ht="15">
      <c r="A578" s="14"/>
    </row>
    <row r="579" ht="15">
      <c r="A579" s="14"/>
    </row>
    <row r="580" ht="15">
      <c r="A580" s="14"/>
    </row>
    <row r="581" ht="15">
      <c r="A581" s="14"/>
    </row>
    <row r="582" ht="15">
      <c r="A582" s="14"/>
    </row>
    <row r="583" ht="15">
      <c r="A583" s="14"/>
    </row>
    <row r="584" ht="15">
      <c r="A584" s="14"/>
    </row>
    <row r="585" ht="15">
      <c r="A585" s="14"/>
    </row>
    <row r="586" ht="15">
      <c r="A586" s="14"/>
    </row>
    <row r="587" ht="15">
      <c r="A587" s="14"/>
    </row>
    <row r="588" ht="15">
      <c r="A588" s="14"/>
    </row>
    <row r="589" ht="15">
      <c r="A589" s="14"/>
    </row>
    <row r="590" ht="15">
      <c r="A590" s="14"/>
    </row>
    <row r="591" ht="15">
      <c r="A591" s="14"/>
    </row>
    <row r="592" ht="15">
      <c r="A592" s="14"/>
    </row>
    <row r="593" ht="15">
      <c r="A593" s="14"/>
    </row>
    <row r="594" ht="15">
      <c r="A594" s="14"/>
    </row>
    <row r="595" ht="15">
      <c r="A595" s="14"/>
    </row>
    <row r="596" ht="15">
      <c r="A596" s="14"/>
    </row>
    <row r="597" ht="15">
      <c r="A597" s="14"/>
    </row>
    <row r="598" ht="15">
      <c r="A598" s="14"/>
    </row>
    <row r="599" ht="15">
      <c r="A599" s="14"/>
    </row>
    <row r="600" ht="15">
      <c r="A600" s="14"/>
    </row>
    <row r="601" ht="15">
      <c r="A601" s="14"/>
    </row>
    <row r="602" ht="15">
      <c r="A602" s="14"/>
    </row>
    <row r="603" ht="15">
      <c r="A603" s="14"/>
    </row>
    <row r="604" ht="15">
      <c r="A604" s="14"/>
    </row>
    <row r="605" ht="15">
      <c r="A605" s="14"/>
    </row>
    <row r="606" ht="15">
      <c r="A606" s="14"/>
    </row>
    <row r="607" ht="15">
      <c r="A607" s="14"/>
    </row>
    <row r="608" ht="15">
      <c r="A608" s="14"/>
    </row>
    <row r="609" ht="15">
      <c r="A609" s="14"/>
    </row>
    <row r="610" ht="15">
      <c r="A610" s="14"/>
    </row>
    <row r="611" ht="15">
      <c r="A611" s="14"/>
    </row>
    <row r="612" ht="15">
      <c r="A612" s="14"/>
    </row>
    <row r="613" ht="15">
      <c r="A613" s="14"/>
    </row>
    <row r="614" ht="15">
      <c r="A614" s="14"/>
    </row>
    <row r="615" ht="15">
      <c r="A615" s="14"/>
    </row>
    <row r="616" ht="15">
      <c r="A616" s="14"/>
    </row>
    <row r="617" ht="15">
      <c r="A617" s="14"/>
    </row>
    <row r="618" ht="15">
      <c r="A618" s="14"/>
    </row>
    <row r="619" ht="15">
      <c r="A619" s="14"/>
    </row>
    <row r="620" ht="15">
      <c r="A620" s="14"/>
    </row>
    <row r="621" ht="15">
      <c r="A621" s="14"/>
    </row>
    <row r="622" ht="15">
      <c r="A622" s="14"/>
    </row>
    <row r="623" ht="15">
      <c r="A623" s="14"/>
    </row>
    <row r="624" ht="15">
      <c r="A624" s="14"/>
    </row>
    <row r="625" ht="15">
      <c r="A625" s="14"/>
    </row>
    <row r="626" ht="15">
      <c r="A626" s="14"/>
    </row>
    <row r="627" ht="15">
      <c r="A627" s="14"/>
    </row>
    <row r="628" ht="15">
      <c r="A628" s="14"/>
    </row>
    <row r="629" ht="15">
      <c r="A629" s="14"/>
    </row>
    <row r="630" ht="15">
      <c r="A630" s="14"/>
    </row>
    <row r="631" ht="15">
      <c r="A631" s="14"/>
    </row>
    <row r="632" ht="15">
      <c r="A632" s="14"/>
    </row>
    <row r="633" ht="15">
      <c r="A633" s="14"/>
    </row>
    <row r="634" ht="15">
      <c r="A634" s="14"/>
    </row>
    <row r="635" ht="15">
      <c r="A635" s="14"/>
    </row>
    <row r="636" ht="15">
      <c r="A636" s="14"/>
    </row>
    <row r="637" ht="15">
      <c r="A637" s="14"/>
    </row>
    <row r="638" ht="15">
      <c r="A638" s="14"/>
    </row>
    <row r="639" ht="15">
      <c r="A639" s="14"/>
    </row>
    <row r="640" ht="15">
      <c r="A640" s="14"/>
    </row>
    <row r="641" ht="15">
      <c r="A641" s="14"/>
    </row>
    <row r="642" ht="15">
      <c r="A642" s="14"/>
    </row>
    <row r="643" ht="15">
      <c r="A643" s="14"/>
    </row>
    <row r="644" ht="15">
      <c r="A644" s="14"/>
    </row>
    <row r="645" ht="15">
      <c r="A645" s="14"/>
    </row>
    <row r="646" ht="15">
      <c r="A646" s="14"/>
    </row>
    <row r="647" ht="15">
      <c r="A647" s="14"/>
    </row>
    <row r="648" ht="15">
      <c r="A648" s="14"/>
    </row>
    <row r="649" ht="15">
      <c r="A649" s="14"/>
    </row>
    <row r="650" ht="15">
      <c r="A650" s="14"/>
    </row>
    <row r="651" ht="15">
      <c r="A651" s="14"/>
    </row>
    <row r="652" ht="15">
      <c r="A652" s="14"/>
    </row>
    <row r="653" ht="15">
      <c r="A653" s="14"/>
    </row>
    <row r="654" ht="15">
      <c r="A654" s="14"/>
    </row>
    <row r="655" ht="15">
      <c r="A655" s="14"/>
    </row>
    <row r="656" ht="15">
      <c r="A656" s="14"/>
    </row>
    <row r="657" ht="15">
      <c r="A657" s="14"/>
    </row>
    <row r="658" ht="15">
      <c r="A658" s="14"/>
    </row>
    <row r="659" ht="15">
      <c r="A659" s="14"/>
    </row>
    <row r="660" ht="15">
      <c r="A660" s="14"/>
    </row>
    <row r="661" ht="15">
      <c r="A661" s="14"/>
    </row>
    <row r="662" ht="15">
      <c r="A662" s="14"/>
    </row>
    <row r="663" ht="15">
      <c r="A663" s="14"/>
    </row>
    <row r="664" ht="15">
      <c r="A664" s="14"/>
    </row>
    <row r="665" ht="15">
      <c r="A665" s="14"/>
    </row>
    <row r="666" ht="15">
      <c r="A666" s="14"/>
    </row>
    <row r="667" ht="15">
      <c r="A667" s="14"/>
    </row>
    <row r="668" ht="15">
      <c r="A668" s="14"/>
    </row>
    <row r="669" ht="15">
      <c r="A669" s="14"/>
    </row>
    <row r="670" ht="15">
      <c r="A670" s="14"/>
    </row>
    <row r="671" ht="15">
      <c r="A671" s="14"/>
    </row>
    <row r="672" ht="15">
      <c r="A672" s="14"/>
    </row>
    <row r="673" ht="15">
      <c r="A673" s="14"/>
    </row>
    <row r="674" ht="15">
      <c r="A674" s="14"/>
    </row>
    <row r="675" ht="15">
      <c r="A675" s="14"/>
    </row>
    <row r="676" ht="15">
      <c r="A676" s="14"/>
    </row>
    <row r="677" ht="15">
      <c r="A677" s="14"/>
    </row>
    <row r="678" ht="15">
      <c r="A678" s="14"/>
    </row>
    <row r="679" ht="15">
      <c r="A679" s="14"/>
    </row>
    <row r="680" ht="15">
      <c r="A680" s="14"/>
    </row>
    <row r="681" ht="15">
      <c r="A681" s="14"/>
    </row>
    <row r="682" ht="15">
      <c r="A682" s="14"/>
    </row>
    <row r="683" ht="15">
      <c r="A683" s="14"/>
    </row>
    <row r="684" ht="15">
      <c r="A684" s="14"/>
    </row>
    <row r="685" ht="15">
      <c r="A685" s="14"/>
    </row>
    <row r="686" ht="15">
      <c r="A686" s="14"/>
    </row>
    <row r="687" ht="15">
      <c r="A687" s="14"/>
    </row>
    <row r="688" ht="15">
      <c r="A688" s="14"/>
    </row>
    <row r="689" ht="15">
      <c r="A689" s="14"/>
    </row>
    <row r="690" ht="15">
      <c r="A690" s="14"/>
    </row>
    <row r="691" ht="15">
      <c r="A691" s="14"/>
    </row>
    <row r="692" ht="15">
      <c r="A692" s="14"/>
    </row>
    <row r="693" ht="15">
      <c r="A693" s="14"/>
    </row>
    <row r="694" ht="15">
      <c r="A694" s="14"/>
    </row>
    <row r="695" ht="15">
      <c r="A695" s="14"/>
    </row>
    <row r="696" ht="15">
      <c r="A696" s="14"/>
    </row>
    <row r="697" ht="15">
      <c r="A697" s="14"/>
    </row>
    <row r="698" ht="15">
      <c r="A698" s="14"/>
    </row>
    <row r="699" ht="15">
      <c r="A699" s="14"/>
    </row>
    <row r="700" ht="15">
      <c r="A700" s="14"/>
    </row>
    <row r="701" ht="15">
      <c r="A701" s="14"/>
    </row>
    <row r="702" ht="15">
      <c r="A702" s="14"/>
    </row>
    <row r="703" ht="15">
      <c r="A703" s="14"/>
    </row>
    <row r="704" ht="15">
      <c r="A704" s="14"/>
    </row>
    <row r="705" ht="15">
      <c r="A705" s="14"/>
    </row>
    <row r="706" ht="15">
      <c r="A706" s="14"/>
    </row>
    <row r="707" ht="15">
      <c r="A707" s="14"/>
    </row>
    <row r="708" ht="15">
      <c r="A708" s="14"/>
    </row>
    <row r="709" ht="15">
      <c r="A709" s="14"/>
    </row>
    <row r="710" ht="15">
      <c r="A710" s="14"/>
    </row>
    <row r="711" ht="15">
      <c r="A711" s="14"/>
    </row>
    <row r="712" ht="15">
      <c r="A712" s="14"/>
    </row>
    <row r="713" ht="15">
      <c r="A713" s="14"/>
    </row>
    <row r="714" ht="15">
      <c r="A714" s="14"/>
    </row>
    <row r="715" ht="15">
      <c r="A715" s="14"/>
    </row>
    <row r="716" ht="15">
      <c r="A716" s="14"/>
    </row>
    <row r="717" ht="15">
      <c r="A717" s="14"/>
    </row>
    <row r="718" ht="15">
      <c r="A718" s="14"/>
    </row>
    <row r="719" ht="15">
      <c r="A719" s="14"/>
    </row>
    <row r="720" ht="15">
      <c r="A720" s="14"/>
    </row>
    <row r="721" ht="15">
      <c r="A721" s="14"/>
    </row>
    <row r="722" ht="15">
      <c r="A722" s="14"/>
    </row>
    <row r="723" ht="15">
      <c r="A723" s="14"/>
    </row>
    <row r="724" ht="15">
      <c r="A724" s="14"/>
    </row>
    <row r="725" ht="15">
      <c r="A725" s="14"/>
    </row>
    <row r="726" ht="15">
      <c r="A726" s="14"/>
    </row>
    <row r="727" ht="15">
      <c r="A727" s="14"/>
    </row>
    <row r="728" ht="15">
      <c r="A728" s="14"/>
    </row>
    <row r="729" ht="15">
      <c r="A729" s="14"/>
    </row>
    <row r="730" ht="15">
      <c r="A730" s="14"/>
    </row>
    <row r="731" ht="15">
      <c r="A731" s="14"/>
    </row>
    <row r="732" ht="15">
      <c r="A732" s="14"/>
    </row>
    <row r="733" ht="15">
      <c r="A733" s="14"/>
    </row>
    <row r="734" ht="15">
      <c r="A734" s="14"/>
    </row>
    <row r="735" ht="15">
      <c r="A735" s="14"/>
    </row>
    <row r="736" ht="15">
      <c r="A736" s="14"/>
    </row>
    <row r="737" ht="15">
      <c r="A737" s="14"/>
    </row>
    <row r="738" ht="15">
      <c r="A738" s="14"/>
    </row>
    <row r="739" ht="15">
      <c r="A739" s="14"/>
    </row>
    <row r="740" ht="15">
      <c r="A740" s="14"/>
    </row>
    <row r="741" ht="15">
      <c r="A741" s="14"/>
    </row>
    <row r="742" ht="15">
      <c r="A742" s="14"/>
    </row>
    <row r="743" ht="15">
      <c r="A743" s="14"/>
    </row>
    <row r="744" ht="15">
      <c r="A744" s="14"/>
    </row>
    <row r="745" ht="15">
      <c r="A745" s="14"/>
    </row>
    <row r="746" ht="15">
      <c r="A746" s="14"/>
    </row>
    <row r="747" ht="15">
      <c r="A747" s="14"/>
    </row>
    <row r="748" ht="15">
      <c r="A748" s="14"/>
    </row>
    <row r="749" ht="15">
      <c r="A749" s="14"/>
    </row>
    <row r="750" ht="15">
      <c r="A750" s="14"/>
    </row>
    <row r="751" ht="15">
      <c r="A751" s="14"/>
    </row>
    <row r="752" ht="15">
      <c r="A752" s="14"/>
    </row>
    <row r="753" ht="15">
      <c r="A753" s="14"/>
    </row>
    <row r="754" ht="15">
      <c r="A754" s="14"/>
    </row>
    <row r="755" ht="15">
      <c r="A755" s="14"/>
    </row>
    <row r="756" ht="15">
      <c r="A756" s="14"/>
    </row>
    <row r="757" ht="15">
      <c r="A757" s="14"/>
    </row>
    <row r="758" ht="15">
      <c r="A758" s="14"/>
    </row>
    <row r="759" ht="15">
      <c r="A759" s="14"/>
    </row>
    <row r="760" ht="15">
      <c r="A760" s="14"/>
    </row>
    <row r="761" ht="15">
      <c r="A761" s="14"/>
    </row>
    <row r="762" ht="15">
      <c r="A762" s="14"/>
    </row>
    <row r="763" ht="15">
      <c r="A763" s="14"/>
    </row>
    <row r="764" ht="15">
      <c r="A764" s="14"/>
    </row>
    <row r="765" ht="15">
      <c r="A765" s="14"/>
    </row>
    <row r="766" ht="15">
      <c r="A766" s="14"/>
    </row>
    <row r="767" ht="15">
      <c r="A767" s="14"/>
    </row>
    <row r="768" ht="15">
      <c r="A768" s="14"/>
    </row>
    <row r="769" ht="15">
      <c r="A769" s="14"/>
    </row>
    <row r="770" ht="15">
      <c r="A770" s="14"/>
    </row>
    <row r="771" ht="15">
      <c r="A771" s="14"/>
    </row>
    <row r="772" ht="15">
      <c r="A772" s="14"/>
    </row>
    <row r="773" ht="15">
      <c r="A773" s="14"/>
    </row>
    <row r="774" ht="15">
      <c r="A774" s="14"/>
    </row>
    <row r="775" ht="15">
      <c r="A775" s="14"/>
    </row>
    <row r="776" ht="15">
      <c r="A776" s="14"/>
    </row>
    <row r="777" ht="15">
      <c r="A777" s="14"/>
    </row>
    <row r="778" ht="15">
      <c r="A778" s="14"/>
    </row>
    <row r="779" ht="15">
      <c r="A779" s="14"/>
    </row>
    <row r="780" ht="15">
      <c r="A780" s="14"/>
    </row>
    <row r="781" ht="15">
      <c r="A781" s="14"/>
    </row>
    <row r="782" ht="15">
      <c r="A782" s="14"/>
    </row>
    <row r="783" ht="15">
      <c r="A783" s="14"/>
    </row>
    <row r="784" ht="15">
      <c r="A784" s="14"/>
    </row>
    <row r="785" ht="15">
      <c r="A785" s="14"/>
    </row>
    <row r="786" ht="15">
      <c r="A786" s="14"/>
    </row>
    <row r="787" ht="15">
      <c r="A787" s="14"/>
    </row>
    <row r="788" ht="15">
      <c r="A788" s="14"/>
    </row>
    <row r="789" ht="15">
      <c r="A789" s="14"/>
    </row>
    <row r="790" ht="15">
      <c r="A790" s="14"/>
    </row>
    <row r="791" ht="15">
      <c r="A791" s="14"/>
    </row>
    <row r="792" ht="15">
      <c r="A792" s="14"/>
    </row>
    <row r="793" ht="15">
      <c r="A793" s="14"/>
    </row>
    <row r="794" ht="15">
      <c r="A794" s="14"/>
    </row>
    <row r="795" ht="15">
      <c r="A795" s="14"/>
    </row>
    <row r="796" ht="15">
      <c r="A796" s="14"/>
    </row>
    <row r="797" ht="15">
      <c r="A797" s="14"/>
    </row>
    <row r="798" ht="15">
      <c r="A798" s="14"/>
    </row>
    <row r="799" ht="15">
      <c r="A799" s="14"/>
    </row>
    <row r="800" ht="15">
      <c r="A800" s="14"/>
    </row>
    <row r="801" ht="15">
      <c r="A801" s="14"/>
    </row>
    <row r="802" ht="15">
      <c r="A802" s="14"/>
    </row>
    <row r="803" ht="15">
      <c r="A803" s="14"/>
    </row>
    <row r="804" ht="15">
      <c r="A804" s="14"/>
    </row>
    <row r="805" ht="15">
      <c r="A805" s="14"/>
    </row>
    <row r="806" ht="15">
      <c r="A806" s="14"/>
    </row>
    <row r="807" ht="15">
      <c r="A807" s="14"/>
    </row>
    <row r="808" ht="15">
      <c r="A808" s="14"/>
    </row>
    <row r="809" ht="15">
      <c r="A809" s="14"/>
    </row>
    <row r="810" ht="15">
      <c r="A810" s="14"/>
    </row>
    <row r="811" ht="15">
      <c r="A811" s="14"/>
    </row>
    <row r="812" ht="15">
      <c r="A812" s="14"/>
    </row>
    <row r="813" ht="15">
      <c r="A813" s="14"/>
    </row>
    <row r="814" ht="15">
      <c r="A814" s="14"/>
    </row>
    <row r="815" ht="15">
      <c r="A815" s="14"/>
    </row>
    <row r="816" ht="15">
      <c r="A816" s="14"/>
    </row>
    <row r="817" ht="15">
      <c r="A817" s="14"/>
    </row>
    <row r="818" ht="15">
      <c r="A818" s="14"/>
    </row>
    <row r="819" ht="15">
      <c r="A819" s="14"/>
    </row>
    <row r="820" ht="15">
      <c r="A820" s="14"/>
    </row>
    <row r="821" ht="15">
      <c r="A821" s="14"/>
    </row>
    <row r="822" ht="15">
      <c r="A822" s="14"/>
    </row>
    <row r="823" ht="15">
      <c r="A823" s="14"/>
    </row>
    <row r="824" ht="15">
      <c r="A824" s="14"/>
    </row>
    <row r="825" ht="15">
      <c r="A825" s="14"/>
    </row>
    <row r="826" ht="15">
      <c r="A826" s="14"/>
    </row>
    <row r="827" ht="15">
      <c r="A827" s="14"/>
    </row>
    <row r="828" ht="15">
      <c r="A828" s="14"/>
    </row>
    <row r="829" ht="15">
      <c r="A829" s="14"/>
    </row>
    <row r="830" ht="15">
      <c r="A830" s="14"/>
    </row>
    <row r="831" ht="15">
      <c r="A831" s="14"/>
    </row>
    <row r="832" ht="15">
      <c r="A832" s="14"/>
    </row>
    <row r="833" ht="15">
      <c r="A833" s="14"/>
    </row>
    <row r="834" ht="15">
      <c r="A834" s="14"/>
    </row>
    <row r="835" ht="15">
      <c r="A835" s="14"/>
    </row>
    <row r="836" ht="15">
      <c r="A836" s="14"/>
    </row>
    <row r="837" ht="15">
      <c r="A837" s="14"/>
    </row>
    <row r="838" ht="15">
      <c r="A838" s="14"/>
    </row>
    <row r="839" ht="15">
      <c r="A839" s="14"/>
    </row>
    <row r="840" ht="15">
      <c r="A840" s="14"/>
    </row>
    <row r="841" ht="15">
      <c r="A841" s="14"/>
    </row>
    <row r="842" ht="15">
      <c r="A842" s="14"/>
    </row>
    <row r="843" ht="15">
      <c r="A843" s="14"/>
    </row>
    <row r="844" ht="15">
      <c r="A844" s="14"/>
    </row>
    <row r="845" ht="15">
      <c r="A845" s="14"/>
    </row>
    <row r="846" ht="15">
      <c r="A846" s="14"/>
    </row>
    <row r="847" ht="15">
      <c r="A847" s="14"/>
    </row>
    <row r="848" ht="15">
      <c r="A848" s="14"/>
    </row>
    <row r="849" ht="15">
      <c r="A849" s="14"/>
    </row>
    <row r="850" ht="15">
      <c r="A850" s="14"/>
    </row>
    <row r="851" ht="15">
      <c r="A851" s="14"/>
    </row>
    <row r="852" ht="15">
      <c r="A852" s="14"/>
    </row>
    <row r="853" ht="15">
      <c r="A853" s="14"/>
    </row>
    <row r="854" ht="15">
      <c r="A854" s="14"/>
    </row>
    <row r="855" ht="15">
      <c r="A855" s="14"/>
    </row>
    <row r="856" ht="15">
      <c r="A856" s="14"/>
    </row>
    <row r="857" ht="15">
      <c r="A857" s="14"/>
    </row>
    <row r="858" ht="15">
      <c r="A858" s="14"/>
    </row>
    <row r="859" ht="15">
      <c r="A859" s="14"/>
    </row>
    <row r="860" ht="15">
      <c r="A860" s="14"/>
    </row>
    <row r="861" ht="15">
      <c r="A861" s="14"/>
    </row>
    <row r="862" ht="15">
      <c r="A862" s="14"/>
    </row>
    <row r="863" ht="15">
      <c r="A863" s="14"/>
    </row>
    <row r="864" ht="15">
      <c r="A864" s="14"/>
    </row>
    <row r="865" ht="15">
      <c r="A865" s="14"/>
    </row>
    <row r="866" ht="15">
      <c r="A866" s="14"/>
    </row>
    <row r="867" ht="15">
      <c r="A867" s="14"/>
    </row>
    <row r="868" ht="15">
      <c r="A868" s="14"/>
    </row>
    <row r="869" ht="15">
      <c r="A869" s="14"/>
    </row>
    <row r="870" ht="15">
      <c r="A870" s="14"/>
    </row>
    <row r="871" ht="15">
      <c r="A871" s="14"/>
    </row>
    <row r="872" ht="15">
      <c r="A872" s="14"/>
    </row>
    <row r="873" ht="15">
      <c r="A873" s="14"/>
    </row>
    <row r="874" ht="15">
      <c r="A874" s="14"/>
    </row>
    <row r="875" ht="15">
      <c r="A875" s="14"/>
    </row>
    <row r="876" ht="15">
      <c r="A876" s="14"/>
    </row>
    <row r="877" ht="15">
      <c r="A877" s="14"/>
    </row>
    <row r="878" ht="15">
      <c r="A878" s="14"/>
    </row>
    <row r="879" ht="15">
      <c r="A879" s="14"/>
    </row>
    <row r="880" ht="15">
      <c r="A880" s="14"/>
    </row>
    <row r="881" ht="15">
      <c r="A881" s="14"/>
    </row>
    <row r="882" ht="15">
      <c r="A882" s="14"/>
    </row>
    <row r="883" ht="15">
      <c r="A883" s="14"/>
    </row>
    <row r="884" ht="15">
      <c r="A884" s="14"/>
    </row>
    <row r="885" ht="15">
      <c r="A885" s="14"/>
    </row>
    <row r="886" ht="15">
      <c r="A886" s="14"/>
    </row>
    <row r="887" ht="15">
      <c r="A887" s="14"/>
    </row>
    <row r="888" ht="15">
      <c r="A888" s="14"/>
    </row>
    <row r="889" ht="15">
      <c r="A889" s="14"/>
    </row>
    <row r="890" ht="15">
      <c r="A890" s="14"/>
    </row>
    <row r="891" ht="15">
      <c r="A891" s="14"/>
    </row>
    <row r="892" ht="15">
      <c r="A892" s="14"/>
    </row>
    <row r="893" ht="15">
      <c r="A893" s="14"/>
    </row>
    <row r="894" ht="15">
      <c r="A894" s="14"/>
    </row>
    <row r="895" ht="15">
      <c r="A895" s="14"/>
    </row>
    <row r="896" ht="15">
      <c r="A896" s="14"/>
    </row>
    <row r="897" ht="15">
      <c r="A897" s="14"/>
    </row>
    <row r="898" ht="15">
      <c r="A898" s="14"/>
    </row>
    <row r="899" ht="15">
      <c r="A899" s="14"/>
    </row>
    <row r="900" ht="15">
      <c r="A900" s="14"/>
    </row>
    <row r="901" ht="15">
      <c r="A901" s="14"/>
    </row>
    <row r="902" ht="15">
      <c r="A902" s="14"/>
    </row>
    <row r="903" ht="15">
      <c r="A903" s="14"/>
    </row>
    <row r="904" ht="15">
      <c r="A904" s="14"/>
    </row>
    <row r="905" ht="15">
      <c r="A905" s="14"/>
    </row>
    <row r="906" ht="15">
      <c r="A906" s="14"/>
    </row>
    <row r="907" ht="15">
      <c r="A907" s="14"/>
    </row>
    <row r="908" ht="15">
      <c r="A908" s="14"/>
    </row>
    <row r="909" ht="15">
      <c r="A909" s="14"/>
    </row>
    <row r="910" ht="15">
      <c r="A910" s="14"/>
    </row>
    <row r="911" ht="15">
      <c r="A911" s="14"/>
    </row>
    <row r="912" ht="15">
      <c r="A912" s="14"/>
    </row>
    <row r="913" ht="15">
      <c r="A913" s="14"/>
    </row>
    <row r="914" ht="15">
      <c r="A914" s="14"/>
    </row>
    <row r="915" ht="15">
      <c r="A915" s="14"/>
    </row>
    <row r="916" ht="15">
      <c r="A916" s="14"/>
    </row>
    <row r="917" ht="15">
      <c r="A917" s="14"/>
    </row>
    <row r="918" ht="15">
      <c r="A918" s="14"/>
    </row>
    <row r="919" ht="15">
      <c r="A919" s="14"/>
    </row>
    <row r="920" ht="15">
      <c r="A920" s="14"/>
    </row>
    <row r="921" ht="15">
      <c r="A921" s="14"/>
    </row>
    <row r="922" ht="15">
      <c r="A922" s="14"/>
    </row>
    <row r="923" ht="15">
      <c r="A923" s="14"/>
    </row>
    <row r="924" ht="15">
      <c r="A924" s="14"/>
    </row>
    <row r="925" ht="15">
      <c r="A925" s="14"/>
    </row>
    <row r="926" ht="15">
      <c r="A926" s="14"/>
    </row>
    <row r="927" ht="15">
      <c r="A927" s="14"/>
    </row>
    <row r="928" ht="15">
      <c r="A928" s="14"/>
    </row>
    <row r="929" ht="15">
      <c r="A929" s="14"/>
    </row>
    <row r="930" ht="15">
      <c r="A930" s="14"/>
    </row>
    <row r="931" ht="15">
      <c r="A931" s="14"/>
    </row>
    <row r="932" ht="15">
      <c r="A932" s="14"/>
    </row>
    <row r="933" ht="15">
      <c r="A933" s="14"/>
    </row>
    <row r="934" ht="15">
      <c r="A934" s="14"/>
    </row>
    <row r="935" ht="15">
      <c r="A935" s="14"/>
    </row>
    <row r="936" ht="15">
      <c r="A936" s="14"/>
    </row>
    <row r="937" ht="15">
      <c r="A937" s="14"/>
    </row>
    <row r="938" ht="15">
      <c r="A938" s="14"/>
    </row>
    <row r="939" ht="15">
      <c r="A939" s="14"/>
    </row>
    <row r="940" ht="15">
      <c r="A940" s="14"/>
    </row>
    <row r="941" ht="15">
      <c r="A941" s="14"/>
    </row>
    <row r="942" ht="15">
      <c r="A942" s="14"/>
    </row>
    <row r="943" ht="15">
      <c r="A943" s="14"/>
    </row>
    <row r="944" ht="15">
      <c r="A944" s="14"/>
    </row>
    <row r="945" ht="15">
      <c r="A945" s="14"/>
    </row>
    <row r="946" ht="15">
      <c r="A946" s="14"/>
    </row>
    <row r="947" ht="15">
      <c r="A947" s="14"/>
    </row>
    <row r="948" ht="15">
      <c r="A948" s="14"/>
    </row>
    <row r="949" ht="15">
      <c r="A949" s="14"/>
    </row>
    <row r="950" ht="15">
      <c r="A950" s="14"/>
    </row>
    <row r="951" ht="15">
      <c r="A951" s="14"/>
    </row>
    <row r="952" ht="15">
      <c r="A952" s="14"/>
    </row>
    <row r="953" ht="15">
      <c r="A953" s="14"/>
    </row>
    <row r="954" ht="15">
      <c r="A954" s="14"/>
    </row>
    <row r="955" ht="15">
      <c r="A955" s="14"/>
    </row>
    <row r="956" ht="15">
      <c r="A956" s="14"/>
    </row>
    <row r="957" ht="15">
      <c r="A957" s="14"/>
    </row>
    <row r="958" ht="15">
      <c r="A958" s="14"/>
    </row>
    <row r="959" ht="15">
      <c r="A959" s="14"/>
    </row>
    <row r="960" ht="15">
      <c r="A960" s="14"/>
    </row>
    <row r="961" ht="15">
      <c r="A961" s="14"/>
    </row>
    <row r="962" ht="15">
      <c r="A962" s="14"/>
    </row>
    <row r="963" ht="15">
      <c r="A963" s="14"/>
    </row>
    <row r="964" ht="15">
      <c r="A964" s="14"/>
    </row>
    <row r="965" ht="15">
      <c r="A965" s="14"/>
    </row>
    <row r="966" ht="15">
      <c r="A966" s="14"/>
    </row>
    <row r="967" ht="15">
      <c r="A967" s="14"/>
    </row>
    <row r="968" ht="15">
      <c r="A968" s="14"/>
    </row>
    <row r="969" ht="15">
      <c r="A969" s="14"/>
    </row>
    <row r="970" ht="15">
      <c r="A970" s="14"/>
    </row>
    <row r="971" ht="15">
      <c r="A971" s="14"/>
    </row>
    <row r="972" ht="15">
      <c r="A972" s="14"/>
    </row>
    <row r="973" ht="15">
      <c r="A973" s="14"/>
    </row>
    <row r="974" ht="15">
      <c r="A974" s="14"/>
    </row>
    <row r="975" ht="15">
      <c r="A975" s="14"/>
    </row>
    <row r="976" ht="15">
      <c r="A976" s="14"/>
    </row>
    <row r="977" ht="15">
      <c r="A977" s="14"/>
    </row>
    <row r="978" ht="15">
      <c r="A978" s="14"/>
    </row>
    <row r="979" ht="15">
      <c r="A979" s="14"/>
    </row>
    <row r="980" ht="15">
      <c r="A980" s="14"/>
    </row>
    <row r="981" ht="15">
      <c r="A981" s="14"/>
    </row>
    <row r="982" ht="15">
      <c r="A982" s="14"/>
    </row>
    <row r="983" ht="15">
      <c r="A983" s="14"/>
    </row>
    <row r="984" ht="15">
      <c r="A984" s="14"/>
    </row>
    <row r="985" ht="15">
      <c r="A985" s="14"/>
    </row>
    <row r="986" ht="15">
      <c r="A986" s="14"/>
    </row>
    <row r="987" ht="15">
      <c r="A987" s="14"/>
    </row>
    <row r="988" ht="15">
      <c r="A988" s="14"/>
    </row>
    <row r="989" ht="15">
      <c r="A989" s="14"/>
    </row>
    <row r="990" ht="15">
      <c r="A990" s="14"/>
    </row>
    <row r="991" ht="15">
      <c r="A991" s="14"/>
    </row>
    <row r="992" ht="15">
      <c r="A992" s="14"/>
    </row>
    <row r="993" ht="15">
      <c r="A993" s="14"/>
    </row>
    <row r="994" ht="15">
      <c r="A994" s="14"/>
    </row>
    <row r="995" ht="15">
      <c r="A995" s="14"/>
    </row>
    <row r="996" ht="15">
      <c r="A996" s="14"/>
    </row>
    <row r="997" ht="15">
      <c r="A997" s="14"/>
    </row>
    <row r="998" ht="15">
      <c r="A998" s="14"/>
    </row>
    <row r="999" ht="15">
      <c r="A999" s="14"/>
    </row>
    <row r="1000" ht="15">
      <c r="A1000" s="14"/>
    </row>
    <row r="1001" ht="15">
      <c r="A1001" s="14"/>
    </row>
    <row r="1002" ht="15">
      <c r="A1002" s="14"/>
    </row>
    <row r="1003" ht="15">
      <c r="A1003" s="14"/>
    </row>
    <row r="1004" ht="15">
      <c r="A1004" s="14"/>
    </row>
    <row r="1005" ht="15">
      <c r="A1005" s="14"/>
    </row>
    <row r="1006" ht="15">
      <c r="A1006" s="14"/>
    </row>
    <row r="1007" ht="15">
      <c r="A1007" s="14"/>
    </row>
    <row r="1008" ht="15">
      <c r="A1008" s="14"/>
    </row>
    <row r="1009" ht="15">
      <c r="A1009" s="14"/>
    </row>
    <row r="1010" ht="15">
      <c r="A1010" s="14"/>
    </row>
    <row r="1011" ht="15">
      <c r="A1011" s="14"/>
    </row>
    <row r="1012" ht="15">
      <c r="A1012" s="14"/>
    </row>
    <row r="1013" ht="15">
      <c r="A1013" s="14"/>
    </row>
    <row r="1014" ht="15">
      <c r="A1014" s="14"/>
    </row>
    <row r="1015" ht="15">
      <c r="A1015" s="14"/>
    </row>
    <row r="1016" ht="15">
      <c r="A1016" s="14"/>
    </row>
    <row r="1017" ht="15">
      <c r="A1017" s="14"/>
    </row>
    <row r="1018" ht="15">
      <c r="A1018" s="14"/>
    </row>
    <row r="1019" ht="15">
      <c r="A1019" s="14"/>
    </row>
    <row r="1020" ht="15">
      <c r="A1020" s="14"/>
    </row>
    <row r="1021" ht="15">
      <c r="A1021" s="14"/>
    </row>
    <row r="1022" ht="15">
      <c r="A1022" s="14"/>
    </row>
    <row r="1023" ht="15">
      <c r="A1023" s="14"/>
    </row>
    <row r="1024" ht="15">
      <c r="A1024" s="14"/>
    </row>
    <row r="1025" ht="15">
      <c r="A1025" s="14"/>
    </row>
    <row r="1026" ht="15">
      <c r="A1026" s="14"/>
    </row>
    <row r="1027" ht="15">
      <c r="A1027" s="14"/>
    </row>
    <row r="1028" ht="15">
      <c r="A1028" s="14"/>
    </row>
    <row r="1029" ht="15">
      <c r="A1029" s="14"/>
    </row>
    <row r="1030" ht="15">
      <c r="A1030" s="14"/>
    </row>
    <row r="1031" ht="15">
      <c r="A1031" s="14"/>
    </row>
    <row r="1032" ht="15">
      <c r="A1032" s="14"/>
    </row>
    <row r="1033" ht="15">
      <c r="A1033" s="14"/>
    </row>
    <row r="1034" ht="15">
      <c r="A1034" s="14"/>
    </row>
    <row r="1035" ht="15">
      <c r="A1035" s="14"/>
    </row>
    <row r="1036" ht="15">
      <c r="A1036" s="14"/>
    </row>
    <row r="1037" ht="15">
      <c r="A1037" s="14"/>
    </row>
    <row r="1038" ht="15">
      <c r="A1038" s="14"/>
    </row>
    <row r="1039" ht="15">
      <c r="A1039" s="14"/>
    </row>
    <row r="1040" ht="15">
      <c r="A1040" s="14"/>
    </row>
    <row r="1041" ht="15">
      <c r="A1041" s="14"/>
    </row>
    <row r="1042" ht="15">
      <c r="A1042" s="14"/>
    </row>
    <row r="1043" ht="15">
      <c r="A1043" s="14"/>
    </row>
    <row r="1044" ht="15">
      <c r="A1044" s="14"/>
    </row>
    <row r="1045" ht="15">
      <c r="A1045" s="14"/>
    </row>
    <row r="1046" ht="15">
      <c r="A1046" s="14"/>
    </row>
    <row r="1047" ht="15">
      <c r="A1047" s="14"/>
    </row>
    <row r="1048" ht="15">
      <c r="A1048" s="14"/>
    </row>
    <row r="1049" ht="15">
      <c r="A1049" s="14"/>
    </row>
    <row r="1050" ht="15">
      <c r="A1050" s="14"/>
    </row>
    <row r="1051" ht="15">
      <c r="A1051" s="14"/>
    </row>
    <row r="1052" ht="15">
      <c r="A1052" s="14"/>
    </row>
    <row r="1053" ht="15">
      <c r="A1053" s="14"/>
    </row>
    <row r="1054" ht="15">
      <c r="A1054" s="14"/>
    </row>
    <row r="1055" ht="15">
      <c r="A1055" s="14"/>
    </row>
    <row r="1056" ht="15">
      <c r="A1056" s="14"/>
    </row>
    <row r="1057" ht="15">
      <c r="A1057" s="14"/>
    </row>
    <row r="1058" ht="15">
      <c r="A1058" s="14"/>
    </row>
    <row r="1059" ht="15">
      <c r="A1059" s="14"/>
    </row>
    <row r="1060" ht="15">
      <c r="A1060" s="14"/>
    </row>
    <row r="1061" ht="15">
      <c r="A1061" s="14"/>
    </row>
    <row r="1062" ht="15">
      <c r="A1062" s="14"/>
    </row>
    <row r="1063" ht="15">
      <c r="A1063" s="14"/>
    </row>
    <row r="1064" ht="15">
      <c r="A1064" s="14"/>
    </row>
    <row r="1065" ht="15">
      <c r="A1065" s="14"/>
    </row>
    <row r="1066" ht="15">
      <c r="A1066" s="14"/>
    </row>
    <row r="1067" ht="15">
      <c r="A1067" s="14"/>
    </row>
    <row r="1068" ht="15">
      <c r="A1068" s="14"/>
    </row>
    <row r="1069" ht="15">
      <c r="A1069" s="14"/>
    </row>
    <row r="1070" ht="15">
      <c r="A1070" s="14"/>
    </row>
    <row r="1071" ht="15">
      <c r="A1071" s="14"/>
    </row>
    <row r="1072" ht="15">
      <c r="A1072" s="14"/>
    </row>
    <row r="1073" ht="15">
      <c r="A1073" s="14"/>
    </row>
    <row r="1074" ht="15">
      <c r="A1074" s="14"/>
    </row>
    <row r="1075" ht="15">
      <c r="A1075" s="14"/>
    </row>
    <row r="1076" ht="15">
      <c r="A1076" s="14"/>
    </row>
    <row r="1077" ht="15">
      <c r="A1077" s="14"/>
    </row>
    <row r="1078" ht="15">
      <c r="A1078" s="14"/>
    </row>
    <row r="1079" ht="15">
      <c r="A1079" s="14"/>
    </row>
    <row r="1080" ht="15">
      <c r="A1080" s="14"/>
    </row>
    <row r="1081" ht="15">
      <c r="A1081" s="14"/>
    </row>
    <row r="1082" ht="15">
      <c r="A1082" s="14"/>
    </row>
    <row r="1083" ht="15">
      <c r="A1083" s="14"/>
    </row>
    <row r="1084" ht="15">
      <c r="A1084" s="14"/>
    </row>
    <row r="1085" ht="15">
      <c r="A1085" s="14"/>
    </row>
    <row r="1086" ht="15">
      <c r="A1086" s="14"/>
    </row>
    <row r="1087" ht="15">
      <c r="A1087" s="14"/>
    </row>
    <row r="1088" ht="15">
      <c r="A1088" s="14"/>
    </row>
    <row r="1089" ht="15">
      <c r="A1089" s="14"/>
    </row>
    <row r="1090" ht="15">
      <c r="A1090" s="14"/>
    </row>
    <row r="1091" ht="15">
      <c r="A1091" s="14"/>
    </row>
    <row r="1092" ht="15">
      <c r="A1092" s="14"/>
    </row>
    <row r="1093" ht="15">
      <c r="A1093" s="14"/>
    </row>
    <row r="1094" ht="15">
      <c r="A1094" s="14"/>
    </row>
    <row r="1095" ht="15">
      <c r="A1095" s="14"/>
    </row>
    <row r="1096" ht="15">
      <c r="A1096" s="14"/>
    </row>
    <row r="1097" ht="15">
      <c r="A1097" s="14"/>
    </row>
    <row r="1098" ht="15">
      <c r="A1098" s="14"/>
    </row>
    <row r="1099" ht="15">
      <c r="A1099" s="14"/>
    </row>
    <row r="1100" ht="15">
      <c r="A1100" s="14"/>
    </row>
    <row r="1101" ht="15">
      <c r="A1101" s="14"/>
    </row>
    <row r="1102" ht="15">
      <c r="A1102" s="14"/>
    </row>
    <row r="1103" ht="15">
      <c r="A1103" s="14"/>
    </row>
    <row r="1104" ht="15">
      <c r="A1104" s="14"/>
    </row>
    <row r="1105" ht="15">
      <c r="A1105" s="14"/>
    </row>
    <row r="1106" ht="15">
      <c r="A1106" s="14"/>
    </row>
    <row r="1107" ht="15">
      <c r="A1107" s="14"/>
    </row>
    <row r="1108" ht="15">
      <c r="A1108" s="14"/>
    </row>
    <row r="1109" ht="15">
      <c r="A1109" s="14"/>
    </row>
    <row r="1110" ht="15">
      <c r="A1110" s="14"/>
    </row>
    <row r="1111" ht="15">
      <c r="A1111" s="14"/>
    </row>
    <row r="1112" ht="15">
      <c r="A1112" s="14"/>
    </row>
    <row r="1113" ht="15">
      <c r="A1113" s="14"/>
    </row>
    <row r="1114" ht="15">
      <c r="A1114" s="14"/>
    </row>
    <row r="1115" ht="15">
      <c r="A1115" s="14"/>
    </row>
    <row r="1116" ht="15">
      <c r="A1116" s="14"/>
    </row>
    <row r="1117" ht="15">
      <c r="A1117" s="14"/>
    </row>
    <row r="1118" ht="15">
      <c r="A1118" s="14"/>
    </row>
    <row r="1119" ht="15">
      <c r="A1119" s="14"/>
    </row>
    <row r="1120" ht="15">
      <c r="A1120" s="14"/>
    </row>
    <row r="1121" ht="15">
      <c r="A1121" s="14"/>
    </row>
    <row r="1122" ht="15">
      <c r="A1122" s="14"/>
    </row>
    <row r="1123" ht="15">
      <c r="A1123" s="14"/>
    </row>
    <row r="1124" ht="15">
      <c r="A1124" s="14"/>
    </row>
    <row r="1125" ht="15">
      <c r="A1125" s="14"/>
    </row>
    <row r="1126" ht="15">
      <c r="A1126" s="14"/>
    </row>
    <row r="1127" ht="15">
      <c r="A1127" s="14"/>
    </row>
    <row r="1128" ht="15">
      <c r="A1128" s="14"/>
    </row>
    <row r="1129" ht="15">
      <c r="A1129" s="14"/>
    </row>
    <row r="1130" ht="15">
      <c r="A1130" s="14"/>
    </row>
    <row r="1131" ht="15">
      <c r="A1131" s="14"/>
    </row>
    <row r="1132" ht="15">
      <c r="A1132" s="14"/>
    </row>
    <row r="1133" ht="15">
      <c r="A1133" s="14"/>
    </row>
    <row r="1134" ht="15">
      <c r="A1134" s="14"/>
    </row>
    <row r="1135" ht="15">
      <c r="A1135" s="14"/>
    </row>
    <row r="1136" ht="15">
      <c r="A1136" s="14"/>
    </row>
    <row r="1137" ht="15">
      <c r="A1137" s="14"/>
    </row>
    <row r="1138" ht="15">
      <c r="A1138" s="14"/>
    </row>
    <row r="1139" ht="15">
      <c r="A1139" s="14"/>
    </row>
    <row r="1140" ht="15">
      <c r="A1140" s="14"/>
    </row>
    <row r="1141" ht="15">
      <c r="A1141" s="14"/>
    </row>
    <row r="1142" ht="15">
      <c r="A1142" s="14"/>
    </row>
    <row r="1143" ht="15">
      <c r="A1143" s="14"/>
    </row>
    <row r="1144" ht="15">
      <c r="A1144" s="14"/>
    </row>
    <row r="1145" ht="15">
      <c r="A1145" s="14"/>
    </row>
    <row r="1146" ht="15">
      <c r="A1146" s="14"/>
    </row>
    <row r="1147" ht="15">
      <c r="A1147" s="14"/>
    </row>
    <row r="1148" ht="15">
      <c r="A1148" s="14"/>
    </row>
    <row r="1149" ht="15">
      <c r="A1149" s="14"/>
    </row>
    <row r="1150" ht="15">
      <c r="A1150" s="14"/>
    </row>
    <row r="1151" ht="15">
      <c r="A1151" s="14"/>
    </row>
    <row r="1152" ht="15">
      <c r="A1152" s="14"/>
    </row>
    <row r="1153" ht="15">
      <c r="A1153" s="14"/>
    </row>
    <row r="1154" ht="15">
      <c r="A1154" s="14"/>
    </row>
    <row r="1155" ht="15">
      <c r="A1155" s="14"/>
    </row>
    <row r="1156" ht="15">
      <c r="A1156" s="14"/>
    </row>
    <row r="1157" ht="15">
      <c r="A1157" s="14"/>
    </row>
    <row r="1158" ht="15">
      <c r="A1158" s="14"/>
    </row>
    <row r="1159" ht="15">
      <c r="A1159" s="14"/>
    </row>
    <row r="1160" ht="15">
      <c r="A1160" s="14"/>
    </row>
    <row r="1161" ht="15">
      <c r="A1161" s="14"/>
    </row>
    <row r="1162" ht="15">
      <c r="A1162" s="14"/>
    </row>
    <row r="1163" ht="15">
      <c r="A1163" s="14"/>
    </row>
    <row r="1164" ht="15">
      <c r="A1164" s="14"/>
    </row>
    <row r="1165" ht="15">
      <c r="A1165" s="14"/>
    </row>
    <row r="1166" ht="15">
      <c r="A1166" s="14"/>
    </row>
    <row r="1167" ht="15">
      <c r="A1167" s="14"/>
    </row>
    <row r="1168" ht="15">
      <c r="A1168" s="14"/>
    </row>
    <row r="1169" ht="15">
      <c r="A1169" s="14"/>
    </row>
    <row r="1170" ht="15">
      <c r="A1170" s="14"/>
    </row>
    <row r="1171" ht="15">
      <c r="A1171" s="14"/>
    </row>
    <row r="1172" ht="15">
      <c r="A1172" s="14"/>
    </row>
    <row r="1173" ht="15">
      <c r="A1173" s="14"/>
    </row>
    <row r="1174" ht="15">
      <c r="A1174" s="14"/>
    </row>
    <row r="1175" ht="15">
      <c r="A1175" s="14"/>
    </row>
    <row r="1176" ht="15">
      <c r="A1176" s="14"/>
    </row>
    <row r="1177" ht="15">
      <c r="A1177" s="14"/>
    </row>
    <row r="1178" ht="15">
      <c r="A1178" s="14"/>
    </row>
    <row r="1179" ht="15">
      <c r="A1179" s="14"/>
    </row>
    <row r="1180" ht="15">
      <c r="A1180" s="14"/>
    </row>
    <row r="1181" ht="15">
      <c r="A1181" s="14"/>
    </row>
    <row r="1182" ht="15">
      <c r="A1182" s="14"/>
    </row>
    <row r="1183" ht="15">
      <c r="A1183" s="14"/>
    </row>
    <row r="1184" ht="15">
      <c r="A1184" s="14"/>
    </row>
    <row r="1185" ht="15">
      <c r="A1185" s="14"/>
    </row>
    <row r="1186" ht="15">
      <c r="A1186" s="14"/>
    </row>
    <row r="1187" ht="15">
      <c r="A1187" s="14"/>
    </row>
    <row r="1188" ht="15">
      <c r="A1188" s="14"/>
    </row>
    <row r="1189" ht="15">
      <c r="A1189" s="14"/>
    </row>
    <row r="1190" ht="15">
      <c r="A1190" s="14"/>
    </row>
    <row r="1191" ht="15">
      <c r="A1191" s="14"/>
    </row>
    <row r="1192" ht="15">
      <c r="A1192" s="14"/>
    </row>
    <row r="1193" ht="15">
      <c r="A1193" s="14"/>
    </row>
    <row r="1194" ht="15">
      <c r="A1194" s="14"/>
    </row>
    <row r="1195" ht="15">
      <c r="A1195" s="14"/>
    </row>
    <row r="1196" ht="15">
      <c r="A1196" s="14"/>
    </row>
    <row r="1197" ht="15">
      <c r="A1197" s="14"/>
    </row>
    <row r="1198" ht="15">
      <c r="A1198" s="14"/>
    </row>
    <row r="1199" ht="15">
      <c r="A1199" s="14"/>
    </row>
    <row r="1200" ht="15">
      <c r="A1200" s="14"/>
    </row>
    <row r="1201" ht="15">
      <c r="A1201" s="14"/>
    </row>
    <row r="1202" ht="15">
      <c r="A1202" s="14"/>
    </row>
    <row r="1203" ht="15">
      <c r="A1203" s="14"/>
    </row>
    <row r="1204" ht="15">
      <c r="A1204" s="14"/>
    </row>
    <row r="1205" ht="15">
      <c r="A1205" s="14"/>
    </row>
    <row r="1206" ht="15">
      <c r="A1206" s="14"/>
    </row>
    <row r="1207" ht="15">
      <c r="A1207" s="14"/>
    </row>
    <row r="1208" ht="15">
      <c r="A1208" s="14"/>
    </row>
    <row r="1209" ht="15">
      <c r="A1209" s="14"/>
    </row>
    <row r="1210" ht="15">
      <c r="A1210" s="14"/>
    </row>
    <row r="1211" ht="15">
      <c r="A1211" s="14"/>
    </row>
    <row r="1212" ht="15">
      <c r="A1212" s="14"/>
    </row>
    <row r="1213" ht="15">
      <c r="A1213" s="14"/>
    </row>
    <row r="1214" ht="15">
      <c r="A1214" s="14"/>
    </row>
    <row r="1215" ht="15">
      <c r="A1215" s="14"/>
    </row>
    <row r="1216" ht="15">
      <c r="A1216" s="14"/>
    </row>
    <row r="1217" ht="15">
      <c r="A1217" s="14"/>
    </row>
    <row r="1218" ht="15">
      <c r="A1218" s="14"/>
    </row>
    <row r="1219" ht="15">
      <c r="A1219" s="14"/>
    </row>
    <row r="1220" ht="15">
      <c r="A1220" s="14"/>
    </row>
    <row r="1221" ht="15">
      <c r="A1221" s="14"/>
    </row>
    <row r="1222" ht="15">
      <c r="A1222" s="14"/>
    </row>
    <row r="1223" ht="15">
      <c r="A1223" s="14"/>
    </row>
    <row r="1224" ht="15">
      <c r="A1224" s="14"/>
    </row>
    <row r="1225" ht="15">
      <c r="A1225" s="14"/>
    </row>
    <row r="1226" ht="15">
      <c r="A1226" s="14"/>
    </row>
    <row r="1227" ht="15">
      <c r="A1227" s="14"/>
    </row>
    <row r="1228" ht="15">
      <c r="A1228" s="14"/>
    </row>
    <row r="1229" ht="15">
      <c r="A1229" s="14"/>
    </row>
    <row r="1230" ht="15">
      <c r="A1230" s="14"/>
    </row>
    <row r="1231" ht="15">
      <c r="A1231" s="14"/>
    </row>
    <row r="1232" ht="15">
      <c r="A1232" s="14"/>
    </row>
    <row r="1233" ht="15">
      <c r="A1233" s="14"/>
    </row>
    <row r="1234" ht="15">
      <c r="A1234" s="14"/>
    </row>
    <row r="1235" ht="15">
      <c r="A1235" s="14"/>
    </row>
    <row r="1236" ht="15">
      <c r="A1236" s="14"/>
    </row>
    <row r="1237" ht="15">
      <c r="A1237" s="14"/>
    </row>
    <row r="1238" ht="15">
      <c r="A1238" s="14"/>
    </row>
    <row r="1239" ht="15">
      <c r="A1239" s="14"/>
    </row>
    <row r="1240" ht="15">
      <c r="A1240" s="14"/>
    </row>
    <row r="1241" ht="15">
      <c r="A1241" s="14"/>
    </row>
    <row r="1242" ht="15">
      <c r="A1242" s="14"/>
    </row>
    <row r="1243" ht="15">
      <c r="A1243" s="14"/>
    </row>
    <row r="1244" ht="15">
      <c r="A1244" s="14"/>
    </row>
    <row r="1245" ht="15">
      <c r="A1245" s="14"/>
    </row>
    <row r="1246" ht="15">
      <c r="A1246" s="14"/>
    </row>
    <row r="1247" ht="15">
      <c r="A1247" s="14"/>
    </row>
    <row r="1248" ht="15">
      <c r="A1248" s="14"/>
    </row>
    <row r="1249" ht="15">
      <c r="A1249" s="14"/>
    </row>
    <row r="1250" ht="15">
      <c r="A1250" s="14"/>
    </row>
    <row r="1251" ht="15">
      <c r="A1251" s="14"/>
    </row>
    <row r="1252" ht="15">
      <c r="A1252" s="14"/>
    </row>
    <row r="1253" ht="15">
      <c r="A1253" s="14"/>
    </row>
    <row r="1254" ht="15">
      <c r="A1254" s="14"/>
    </row>
    <row r="1255" ht="15">
      <c r="A1255" s="14"/>
    </row>
    <row r="1256" ht="15">
      <c r="A1256" s="14"/>
    </row>
    <row r="1257" ht="15">
      <c r="A1257" s="14"/>
    </row>
    <row r="1258" ht="15">
      <c r="A1258" s="14"/>
    </row>
    <row r="1259" ht="15">
      <c r="A1259" s="14"/>
    </row>
    <row r="1260" ht="15">
      <c r="A1260" s="14"/>
    </row>
    <row r="1261" ht="15">
      <c r="A1261" s="14"/>
    </row>
    <row r="1262" ht="15">
      <c r="A1262" s="14"/>
    </row>
    <row r="1263" ht="15">
      <c r="A1263" s="14"/>
    </row>
    <row r="1264" ht="15">
      <c r="A1264" s="14"/>
    </row>
    <row r="1265" ht="15">
      <c r="A1265" s="14"/>
    </row>
    <row r="1266" ht="15">
      <c r="A1266" s="14"/>
    </row>
    <row r="1267" ht="15">
      <c r="A1267" s="14"/>
    </row>
    <row r="1268" ht="15">
      <c r="A1268" s="14"/>
    </row>
    <row r="1269" ht="15">
      <c r="A1269" s="14"/>
    </row>
    <row r="1270" ht="15">
      <c r="A1270" s="14"/>
    </row>
    <row r="1271" ht="15">
      <c r="A1271" s="14"/>
    </row>
    <row r="1272" ht="15">
      <c r="A1272" s="14"/>
    </row>
    <row r="1273" ht="15">
      <c r="A1273" s="14"/>
    </row>
    <row r="1274" ht="15">
      <c r="A1274" s="14"/>
    </row>
    <row r="1275" ht="15">
      <c r="A1275" s="14"/>
    </row>
    <row r="1276" ht="15">
      <c r="A1276" s="14"/>
    </row>
    <row r="1277" ht="15">
      <c r="A1277" s="14"/>
    </row>
    <row r="1278" ht="15">
      <c r="A1278" s="14"/>
    </row>
    <row r="1279" ht="15">
      <c r="A1279" s="14"/>
    </row>
    <row r="1280" ht="15">
      <c r="A1280" s="14"/>
    </row>
    <row r="1281" ht="15">
      <c r="A1281" s="14"/>
    </row>
    <row r="1282" ht="15">
      <c r="A1282" s="14"/>
    </row>
    <row r="1283" ht="15">
      <c r="A1283" s="14"/>
    </row>
    <row r="1284" ht="15">
      <c r="A1284" s="14"/>
    </row>
    <row r="1285" ht="15">
      <c r="A1285" s="14"/>
    </row>
    <row r="1286" ht="15">
      <c r="A1286" s="14"/>
    </row>
    <row r="1287" ht="15">
      <c r="A1287" s="14"/>
    </row>
    <row r="1288" ht="15">
      <c r="A1288" s="14"/>
    </row>
    <row r="1289" ht="15">
      <c r="A1289" s="14"/>
    </row>
    <row r="1290" ht="15">
      <c r="A1290" s="14"/>
    </row>
    <row r="1291" ht="15">
      <c r="A1291" s="14"/>
    </row>
    <row r="1292" ht="15">
      <c r="A1292" s="14"/>
    </row>
    <row r="1293" ht="15">
      <c r="A1293" s="14"/>
    </row>
    <row r="1294" ht="15">
      <c r="A1294" s="14"/>
    </row>
    <row r="1295" ht="15">
      <c r="A1295" s="14"/>
    </row>
    <row r="1296" ht="15">
      <c r="A1296" s="14"/>
    </row>
    <row r="1297" ht="15">
      <c r="A1297" s="14"/>
    </row>
    <row r="1298" ht="15">
      <c r="A1298" s="14"/>
    </row>
    <row r="1299" ht="15">
      <c r="A1299" s="14"/>
    </row>
    <row r="1300" ht="15">
      <c r="A1300" s="14"/>
    </row>
    <row r="1301" ht="15">
      <c r="A1301" s="14"/>
    </row>
    <row r="1302" ht="15">
      <c r="A1302" s="14"/>
    </row>
    <row r="1303" ht="15">
      <c r="A1303" s="14"/>
    </row>
    <row r="1304" ht="15">
      <c r="A1304" s="14"/>
    </row>
    <row r="1305" ht="15">
      <c r="A1305" s="14"/>
    </row>
    <row r="1306" ht="15">
      <c r="A1306" s="14"/>
    </row>
    <row r="1307" ht="15">
      <c r="A1307" s="14"/>
    </row>
    <row r="1308" ht="15">
      <c r="A1308" s="14"/>
    </row>
    <row r="1309" ht="15">
      <c r="A1309" s="14"/>
    </row>
    <row r="1310" ht="15">
      <c r="A1310" s="14"/>
    </row>
    <row r="1311" ht="15">
      <c r="A1311" s="14"/>
    </row>
    <row r="1312" ht="15">
      <c r="A1312" s="14"/>
    </row>
    <row r="1313" ht="15">
      <c r="A1313" s="14"/>
    </row>
    <row r="1314" ht="15">
      <c r="A1314" s="14"/>
    </row>
    <row r="1315" ht="15">
      <c r="A1315" s="14"/>
    </row>
    <row r="1316" ht="15">
      <c r="A1316" s="14"/>
    </row>
    <row r="1317" ht="15">
      <c r="A1317" s="14"/>
    </row>
    <row r="1318" ht="15">
      <c r="A1318" s="14"/>
    </row>
    <row r="1319" ht="15">
      <c r="A1319" s="14"/>
    </row>
    <row r="1320" ht="15">
      <c r="A1320" s="14"/>
    </row>
    <row r="1321" ht="15">
      <c r="A1321" s="14"/>
    </row>
  </sheetData>
  <sheetProtection algorithmName="SHA-512" hashValue="LfedRIZc2ZpX0jOK/8eoCLbfzC28/c9uwmN9A7EXnpXZKqJW+VDI407qd3Rs/vb7BxR8LjKJnwe80Jzg5gyYuw==" saltValue="pcyGNsuV2qALjtnr/wsdlQ==" spinCount="100000" sheet="1" objects="1" scenarios="1" selectLockedCells="1"/>
  <protectedRanges>
    <protectedRange sqref="I69:J70 I36:J37 I25:J26 I47:J48 I58:J59 J80:J81 I86:J87 J97:J98 I108:J109 A15:J15 A14:J14" name="Personnel"/>
  </protectedRanges>
  <mergeCells count="194">
    <mergeCell ref="L7:N7"/>
    <mergeCell ref="J8:K8"/>
    <mergeCell ref="L8:N8"/>
    <mergeCell ref="B8:C8"/>
    <mergeCell ref="E7:H7"/>
    <mergeCell ref="E8:H8"/>
    <mergeCell ref="J12:J13"/>
    <mergeCell ref="K12:K13"/>
    <mergeCell ref="C11:K11"/>
    <mergeCell ref="A1:F1"/>
    <mergeCell ref="H1:K1"/>
    <mergeCell ref="A2:A3"/>
    <mergeCell ref="B2:F3"/>
    <mergeCell ref="A10:B10"/>
    <mergeCell ref="A14:B14"/>
    <mergeCell ref="F14:G14"/>
    <mergeCell ref="C12:C13"/>
    <mergeCell ref="C10:K10"/>
    <mergeCell ref="A5:K5"/>
    <mergeCell ref="B6:K6"/>
    <mergeCell ref="B7:C7"/>
    <mergeCell ref="J7:K7"/>
    <mergeCell ref="A15:B15"/>
    <mergeCell ref="F15:G15"/>
    <mergeCell ref="A11:B11"/>
    <mergeCell ref="A12:B13"/>
    <mergeCell ref="D12:D13"/>
    <mergeCell ref="E12:E13"/>
    <mergeCell ref="F12:G13"/>
    <mergeCell ref="H12:H13"/>
    <mergeCell ref="I12:I13"/>
    <mergeCell ref="D23:E24"/>
    <mergeCell ref="F23:H24"/>
    <mergeCell ref="I23:I24"/>
    <mergeCell ref="J23:J24"/>
    <mergeCell ref="K23:K24"/>
    <mergeCell ref="A16:H16"/>
    <mergeCell ref="A18:K19"/>
    <mergeCell ref="D21:K21"/>
    <mergeCell ref="D22:K22"/>
    <mergeCell ref="A22:C22"/>
    <mergeCell ref="A21:C21"/>
    <mergeCell ref="A23:C24"/>
    <mergeCell ref="A26:B26"/>
    <mergeCell ref="D26:E26"/>
    <mergeCell ref="F26:H26"/>
    <mergeCell ref="A27:H27"/>
    <mergeCell ref="A29:K30"/>
    <mergeCell ref="D32:E32"/>
    <mergeCell ref="F32:K32"/>
    <mergeCell ref="D25:E25"/>
    <mergeCell ref="F25:H25"/>
    <mergeCell ref="B32:C32"/>
    <mergeCell ref="A25:C25"/>
    <mergeCell ref="B31:K31"/>
    <mergeCell ref="D33:E33"/>
    <mergeCell ref="F33:K33"/>
    <mergeCell ref="A34:E35"/>
    <mergeCell ref="F34:F35"/>
    <mergeCell ref="G34:G35"/>
    <mergeCell ref="H34:H35"/>
    <mergeCell ref="I34:I35"/>
    <mergeCell ref="J34:J35"/>
    <mergeCell ref="K34:K35"/>
    <mergeCell ref="B33:C33"/>
    <mergeCell ref="I45:I46"/>
    <mergeCell ref="J45:J46"/>
    <mergeCell ref="K45:K46"/>
    <mergeCell ref="D36:E36"/>
    <mergeCell ref="D37:E37"/>
    <mergeCell ref="A38:H38"/>
    <mergeCell ref="A40:K41"/>
    <mergeCell ref="D43:K43"/>
    <mergeCell ref="A43:C43"/>
    <mergeCell ref="B36:C36"/>
    <mergeCell ref="A44:C44"/>
    <mergeCell ref="D44:K44"/>
    <mergeCell ref="A45:C46"/>
    <mergeCell ref="D45:E46"/>
    <mergeCell ref="F45:H46"/>
    <mergeCell ref="A47:C47"/>
    <mergeCell ref="D55:K55"/>
    <mergeCell ref="D56:E57"/>
    <mergeCell ref="F56:H57"/>
    <mergeCell ref="I56:I57"/>
    <mergeCell ref="J56:J57"/>
    <mergeCell ref="K56:K57"/>
    <mergeCell ref="A48:B48"/>
    <mergeCell ref="D48:E48"/>
    <mergeCell ref="F48:H48"/>
    <mergeCell ref="A49:H49"/>
    <mergeCell ref="A51:K52"/>
    <mergeCell ref="D54:K54"/>
    <mergeCell ref="A55:C55"/>
    <mergeCell ref="A54:C54"/>
    <mergeCell ref="A56:C57"/>
    <mergeCell ref="D47:E47"/>
    <mergeCell ref="F47:H47"/>
    <mergeCell ref="A59:B59"/>
    <mergeCell ref="D59:E59"/>
    <mergeCell ref="F59:H59"/>
    <mergeCell ref="A60:H60"/>
    <mergeCell ref="A62:K63"/>
    <mergeCell ref="D65:K65"/>
    <mergeCell ref="D58:E58"/>
    <mergeCell ref="F58:H58"/>
    <mergeCell ref="A65:C65"/>
    <mergeCell ref="A58:C58"/>
    <mergeCell ref="A66:C66"/>
    <mergeCell ref="A67:C68"/>
    <mergeCell ref="A70:C70"/>
    <mergeCell ref="A69:C69"/>
    <mergeCell ref="A80:H80"/>
    <mergeCell ref="A81:H81"/>
    <mergeCell ref="D82:E82"/>
    <mergeCell ref="F82:K82"/>
    <mergeCell ref="D69:E69"/>
    <mergeCell ref="F69:H69"/>
    <mergeCell ref="D70:E70"/>
    <mergeCell ref="F70:H70"/>
    <mergeCell ref="D66:K66"/>
    <mergeCell ref="D67:E68"/>
    <mergeCell ref="F67:H68"/>
    <mergeCell ref="I67:I68"/>
    <mergeCell ref="J67:J68"/>
    <mergeCell ref="K67:K68"/>
    <mergeCell ref="A75:B75"/>
    <mergeCell ref="D83:E83"/>
    <mergeCell ref="F83:K83"/>
    <mergeCell ref="A71:H71"/>
    <mergeCell ref="A73:K74"/>
    <mergeCell ref="A76:K76"/>
    <mergeCell ref="A77:K77"/>
    <mergeCell ref="A78:H79"/>
    <mergeCell ref="I78:I79"/>
    <mergeCell ref="J78:J79"/>
    <mergeCell ref="K78:K79"/>
    <mergeCell ref="B83:C83"/>
    <mergeCell ref="B82:C82"/>
    <mergeCell ref="K84:K85"/>
    <mergeCell ref="D86:E86"/>
    <mergeCell ref="D87:E87"/>
    <mergeCell ref="A88:H88"/>
    <mergeCell ref="A90:K91"/>
    <mergeCell ref="A84:E85"/>
    <mergeCell ref="F84:F85"/>
    <mergeCell ref="G84:G85"/>
    <mergeCell ref="H84:H85"/>
    <mergeCell ref="I84:I85"/>
    <mergeCell ref="J84:J85"/>
    <mergeCell ref="B86:C86"/>
    <mergeCell ref="A97:H97"/>
    <mergeCell ref="A98:H98"/>
    <mergeCell ref="A99:H99"/>
    <mergeCell ref="A101:K102"/>
    <mergeCell ref="D104:K104"/>
    <mergeCell ref="A105:C105"/>
    <mergeCell ref="A104:C104"/>
    <mergeCell ref="A106:C107"/>
    <mergeCell ref="A93:K93"/>
    <mergeCell ref="A94:K94"/>
    <mergeCell ref="A95:H96"/>
    <mergeCell ref="I95:I96"/>
    <mergeCell ref="J95:J96"/>
    <mergeCell ref="K95:K96"/>
    <mergeCell ref="A109:B109"/>
    <mergeCell ref="D109:E109"/>
    <mergeCell ref="F109:H109"/>
    <mergeCell ref="A110:H110"/>
    <mergeCell ref="A112:K113"/>
    <mergeCell ref="D108:E108"/>
    <mergeCell ref="F108:H108"/>
    <mergeCell ref="A108:C108"/>
    <mergeCell ref="D105:K105"/>
    <mergeCell ref="D106:E107"/>
    <mergeCell ref="F106:H107"/>
    <mergeCell ref="I106:I107"/>
    <mergeCell ref="J106:J107"/>
    <mergeCell ref="K106:K107"/>
    <mergeCell ref="A123:J123"/>
    <mergeCell ref="A124:J124"/>
    <mergeCell ref="A125:J125"/>
    <mergeCell ref="A126:J126"/>
    <mergeCell ref="A127:J127"/>
    <mergeCell ref="A128:J128"/>
    <mergeCell ref="A114:K114"/>
    <mergeCell ref="A115:J115"/>
    <mergeCell ref="A116:J116"/>
    <mergeCell ref="A117:J117"/>
    <mergeCell ref="A118:J118"/>
    <mergeCell ref="A119:J119"/>
    <mergeCell ref="A120:J120"/>
    <mergeCell ref="A121:J121"/>
    <mergeCell ref="A122:J122"/>
  </mergeCells>
  <conditionalFormatting sqref="B109:C113 A100:XFD102 B103:C103 A89:XFD91 D95:K97 B59:C64 C28:C30 A39:XFD41 B42:C42 B26:C27 B71:C74 B92:K92 L92:IW97 D98:IW99 A103:A106 B48:C53 A42:A45 C34:C35 C14 B20:C20 D20:K25 B15:K17 A15:A18 A20:A23 D12:K14 A1:IW3 C9:K9 A9:B14 C37:C38 B28:B38 D26:IW30 A25:A38 A47:A56 A58:A67 D42:IW74 C78:C81 C84:C88 A69:A88 L75:IW88 B78:B88 D78:K88 B95:C99 A92:A99 D103:IW113 A108:A113 C75:K75 D32:IW38 L31:IW31 L114:IW128 A129:IW65531 L9:IW25">
    <cfRule type="cellIs" priority="50" dxfId="0" operator="lessThan" stopIfTrue="1">
      <formula>0</formula>
    </cfRule>
    <cfRule type="containsErrors" priority="51" dxfId="0" stopIfTrue="1">
      <formula>ISERROR(A1)</formula>
    </cfRule>
  </conditionalFormatting>
  <conditionalFormatting sqref="I69:I70 K69:K70 I36:I37 K36:K37 I25:I26 K25:K26 I47:I48 K47:K48 I58:I59 K58:K59 I86:I87 K80:K87 K97:K98 I108:I109 K108:K109 K14:K15 I14:I15">
    <cfRule type="containsBlanks" priority="49" dxfId="16" stopIfTrue="1">
      <formula>LEN(TRIM(I14))=0</formula>
    </cfRule>
  </conditionalFormatting>
  <conditionalFormatting sqref="A115:A128">
    <cfRule type="containsErrors" priority="48" dxfId="0" stopIfTrue="1">
      <formula>ISERROR(A115)</formula>
    </cfRule>
  </conditionalFormatting>
  <conditionalFormatting sqref="A114">
    <cfRule type="containsErrors" priority="47" dxfId="0" stopIfTrue="1">
      <formula>ISERROR(A114)</formula>
    </cfRule>
  </conditionalFormatting>
  <conditionalFormatting sqref="K115:K128">
    <cfRule type="containsErrors" priority="44" dxfId="0" stopIfTrue="1">
      <formula>ISERROR(K115)</formula>
    </cfRule>
  </conditionalFormatting>
  <conditionalFormatting sqref="K128">
    <cfRule type="cellIs" priority="42" dxfId="2" operator="equal" stopIfTrue="1">
      <formula>"Yes"</formula>
    </cfRule>
    <cfRule type="cellIs" priority="43" dxfId="1" operator="equal" stopIfTrue="1">
      <formula>"No"</formula>
    </cfRule>
  </conditionalFormatting>
  <conditionalFormatting sqref="E7">
    <cfRule type="cellIs" priority="20" dxfId="0" operator="lessThan" stopIfTrue="1">
      <formula>0</formula>
    </cfRule>
  </conditionalFormatting>
  <conditionalFormatting sqref="L7:L8 B7 D7 A5:A8 O5:JC8">
    <cfRule type="cellIs" priority="30" dxfId="0" operator="lessThan" stopIfTrue="1">
      <formula>0</formula>
    </cfRule>
  </conditionalFormatting>
  <conditionalFormatting sqref="I7:I8 D8">
    <cfRule type="cellIs" priority="26" dxfId="0" operator="lessThan" stopIfTrue="1">
      <formula>0</formula>
    </cfRule>
  </conditionalFormatting>
  <conditionalFormatting sqref="A4:IW4">
    <cfRule type="cellIs" priority="1" dxfId="0" operator="lessThan" stopIfTrue="1">
      <formula>0</formula>
    </cfRule>
    <cfRule type="containsErrors" priority="2" dxfId="0" stopIfTrue="1">
      <formula>ISERROR(A4)</formula>
    </cfRule>
  </conditionalFormatting>
  <conditionalFormatting sqref="O5:JC8 L7:L8">
    <cfRule type="containsErrors" priority="21" dxfId="185" stopIfTrue="1">
      <formula>ISERROR('PA1'!P5)</formula>
    </cfRule>
  </conditionalFormatting>
  <conditionalFormatting sqref="I7:I8">
    <cfRule type="containsErrors" priority="27" dxfId="185" stopIfTrue="1">
      <formula>ISERROR('PA1'!O7)</formula>
    </cfRule>
  </conditionalFormatting>
  <conditionalFormatting sqref="B7 D7 A5:A8">
    <cfRule type="containsErrors" priority="454" dxfId="185" stopIfTrue="1">
      <formula>ISERROR('PA1'!A5)</formula>
    </cfRule>
  </conditionalFormatting>
  <conditionalFormatting sqref="E7">
    <cfRule type="containsErrors" priority="503" dxfId="185" stopIfTrue="1">
      <formula>ISERROR('PA1'!F7)</formula>
    </cfRule>
  </conditionalFormatting>
  <conditionalFormatting sqref="D8">
    <cfRule type="containsErrors" priority="548" dxfId="185" stopIfTrue="1">
      <formula>ISERROR('PA1'!F8)</formula>
    </cfRule>
  </conditionalFormatting>
  <dataValidations count="3">
    <dataValidation type="decimal" operator="lessThanOrEqual" showInputMessage="1" showErrorMessage="1" errorTitle="Max Value Exceeded" error="The Non-Federal Contribution entered cannot be greater than the Total Cost for this line item." sqref="J70 J36:J37 J108:J109 J25:J26 J47:J48 J58:J59 J80:J81 J86:J87 J97:J98 J14:J15">
      <formula1>I14</formula1>
    </dataValidation>
    <dataValidation type="decimal" allowBlank="1" showInputMessage="1" showErrorMessage="1" sqref="Q5:Q8 L9:L13 L3:L4">
      <formula1>1</formula1>
      <formula2>100</formula2>
    </dataValidation>
    <dataValidation type="list" allowBlank="1" showInputMessage="1" showErrorMessage="1" sqref="E14:E15">
      <formula1>"hourly, daily, weekly, yearly"</formula1>
    </dataValidation>
  </dataValidations>
  <printOptions/>
  <pageMargins left="0.7" right="0.7" top="0.75" bottom="0.75" header="0.3" footer="0.3"/>
  <pageSetup horizontalDpi="600" verticalDpi="600" orientation="landscape" scale="93" r:id="rId30"/>
  <headerFooter>
    <oddHeader>&amp;CPurpose Area #6</oddHeader>
    <oddFooter>&amp;C&amp;P</oddFooter>
  </headerFooter>
  <rowBreaks count="8" manualBreakCount="8">
    <brk id="19" max="16383" man="1"/>
    <brk id="30" max="16383" man="1"/>
    <brk id="41" max="16383" man="1"/>
    <brk id="52" max="16383" man="1"/>
    <brk id="63" max="16383" man="1"/>
    <brk id="74" max="16383" man="1"/>
    <brk id="91" max="16383" man="1"/>
    <brk id="102" max="16383" man="1"/>
  </rowBreaks>
  <drawing r:id="rId3"/>
  <legacyDrawing r:id="rId2"/>
  <mc:AlternateContent xmlns:mc="http://schemas.openxmlformats.org/markup-compatibility/2006">
    <mc:Choice Requires="x14">
      <controls>
        <mc:AlternateContent>
          <mc:Choice Requires="x14">
            <control xmlns:r="http://schemas.openxmlformats.org/officeDocument/2006/relationships" shapeId="30721" r:id="rId4" name="Button 1">
              <controlPr defaultSize="0" print="0" autoFill="0" autoPict="0" macro="[0]!InsertRowsTravel">
                <anchor moveWithCells="1" sizeWithCells="1">
                  <from>
                    <xdr:col>0</xdr:col>
                    <xdr:colOff>47625</xdr:colOff>
                    <xdr:row>33</xdr:row>
                    <xdr:rowOff>180975</xdr:rowOff>
                  </from>
                  <to>
                    <xdr:col>1</xdr:col>
                    <xdr:colOff>85725</xdr:colOff>
                    <xdr:row>34</xdr:row>
                    <xdr:rowOff>238125</xdr:rowOff>
                  </to>
                </anchor>
              </controlPr>
            </control>
          </mc:Choice>
        </mc:AlternateContent>
        <mc:AlternateContent>
          <mc:Choice Requires="x14">
            <control xmlns:r="http://schemas.openxmlformats.org/officeDocument/2006/relationships" shapeId="30722" r:id="rId5" name="Button 2">
              <controlPr defaultSize="0" print="0" autoFill="0" autoPict="0" macro="[0]!InsertRowsEquipment">
                <anchor moveWithCells="1" sizeWithCells="1">
                  <from>
                    <xdr:col>0</xdr:col>
                    <xdr:colOff>47625</xdr:colOff>
                    <xdr:row>44</xdr:row>
                    <xdr:rowOff>66675</xdr:rowOff>
                  </from>
                  <to>
                    <xdr:col>1</xdr:col>
                    <xdr:colOff>85725</xdr:colOff>
                    <xdr:row>45</xdr:row>
                    <xdr:rowOff>123825</xdr:rowOff>
                  </to>
                </anchor>
              </controlPr>
            </control>
          </mc:Choice>
        </mc:AlternateContent>
        <mc:AlternateContent>
          <mc:Choice Requires="x14">
            <control xmlns:r="http://schemas.openxmlformats.org/officeDocument/2006/relationships" shapeId="30723" r:id="rId6" name="Button 3">
              <controlPr defaultSize="0" print="0" autoFill="0" autoPict="0" macro="[0]!InsertRowsSupplies">
                <anchor moveWithCells="1" sizeWithCells="1">
                  <from>
                    <xdr:col>0</xdr:col>
                    <xdr:colOff>66675</xdr:colOff>
                    <xdr:row>55</xdr:row>
                    <xdr:rowOff>66675</xdr:rowOff>
                  </from>
                  <to>
                    <xdr:col>1</xdr:col>
                    <xdr:colOff>104775</xdr:colOff>
                    <xdr:row>56</xdr:row>
                    <xdr:rowOff>123825</xdr:rowOff>
                  </to>
                </anchor>
              </controlPr>
            </control>
          </mc:Choice>
        </mc:AlternateContent>
        <mc:AlternateContent>
          <mc:Choice Requires="x14">
            <control xmlns:r="http://schemas.openxmlformats.org/officeDocument/2006/relationships" shapeId="30724" r:id="rId7" name="Button 4">
              <controlPr defaultSize="0" print="0" autoFill="0" autoPict="0" macro="[0]!InsertRowsConsultant">
                <anchor moveWithCells="1" sizeWithCells="1">
                  <from>
                    <xdr:col>0</xdr:col>
                    <xdr:colOff>47625</xdr:colOff>
                    <xdr:row>77</xdr:row>
                    <xdr:rowOff>66675</xdr:rowOff>
                  </from>
                  <to>
                    <xdr:col>1</xdr:col>
                    <xdr:colOff>85725</xdr:colOff>
                    <xdr:row>78</xdr:row>
                    <xdr:rowOff>123825</xdr:rowOff>
                  </to>
                </anchor>
              </controlPr>
            </control>
          </mc:Choice>
        </mc:AlternateContent>
        <mc:AlternateContent>
          <mc:Choice Requires="x14">
            <control xmlns:r="http://schemas.openxmlformats.org/officeDocument/2006/relationships" shapeId="30725" r:id="rId8" name="Button 5">
              <controlPr defaultSize="0" print="0" autoFill="0" autoPict="0" macro="[0]!InsertRowsOther">
                <anchor moveWithCells="1" sizeWithCells="1">
                  <from>
                    <xdr:col>0</xdr:col>
                    <xdr:colOff>47625</xdr:colOff>
                    <xdr:row>94</xdr:row>
                    <xdr:rowOff>66675</xdr:rowOff>
                  </from>
                  <to>
                    <xdr:col>1</xdr:col>
                    <xdr:colOff>85725</xdr:colOff>
                    <xdr:row>95</xdr:row>
                    <xdr:rowOff>123825</xdr:rowOff>
                  </to>
                </anchor>
              </controlPr>
            </control>
          </mc:Choice>
        </mc:AlternateContent>
        <mc:AlternateContent>
          <mc:Choice Requires="x14">
            <control xmlns:r="http://schemas.openxmlformats.org/officeDocument/2006/relationships" shapeId="30726" r:id="rId9" name="Button 6">
              <controlPr defaultSize="0" print="0" autoFill="0" autoPict="0" macro="[0]!Module1.DeleteSelectedRow">
                <anchor moveWithCells="1" sizeWithCells="1">
                  <from>
                    <xdr:col>1</xdr:col>
                    <xdr:colOff>152400</xdr:colOff>
                    <xdr:row>33</xdr:row>
                    <xdr:rowOff>180975</xdr:rowOff>
                  </from>
                  <to>
                    <xdr:col>2</xdr:col>
                    <xdr:colOff>0</xdr:colOff>
                    <xdr:row>34</xdr:row>
                    <xdr:rowOff>238125</xdr:rowOff>
                  </to>
                </anchor>
              </controlPr>
            </control>
          </mc:Choice>
        </mc:AlternateContent>
        <mc:AlternateContent>
          <mc:Choice Requires="x14">
            <control xmlns:r="http://schemas.openxmlformats.org/officeDocument/2006/relationships" shapeId="30727" r:id="rId10" name="Button 7">
              <controlPr defaultSize="0" print="0" autoFill="0" autoPict="0" macro="[0]!Module1.DeleteSelectedRow">
                <anchor moveWithCells="1" sizeWithCells="1">
                  <from>
                    <xdr:col>1</xdr:col>
                    <xdr:colOff>114300</xdr:colOff>
                    <xdr:row>44</xdr:row>
                    <xdr:rowOff>66675</xdr:rowOff>
                  </from>
                  <to>
                    <xdr:col>1</xdr:col>
                    <xdr:colOff>1485900</xdr:colOff>
                    <xdr:row>45</xdr:row>
                    <xdr:rowOff>123825</xdr:rowOff>
                  </to>
                </anchor>
              </controlPr>
            </control>
          </mc:Choice>
        </mc:AlternateContent>
        <mc:AlternateContent>
          <mc:Choice Requires="x14">
            <control xmlns:r="http://schemas.openxmlformats.org/officeDocument/2006/relationships" shapeId="30728" r:id="rId11" name="Button 8">
              <controlPr defaultSize="0" print="0" autoFill="0" autoPict="0" macro="[0]!Module1.DeleteSelectedRow">
                <anchor moveWithCells="1" sizeWithCells="1">
                  <from>
                    <xdr:col>1</xdr:col>
                    <xdr:colOff>123825</xdr:colOff>
                    <xdr:row>55</xdr:row>
                    <xdr:rowOff>66675</xdr:rowOff>
                  </from>
                  <to>
                    <xdr:col>1</xdr:col>
                    <xdr:colOff>1485900</xdr:colOff>
                    <xdr:row>56</xdr:row>
                    <xdr:rowOff>123825</xdr:rowOff>
                  </to>
                </anchor>
              </controlPr>
            </control>
          </mc:Choice>
        </mc:AlternateContent>
        <mc:AlternateContent>
          <mc:Choice Requires="x14">
            <control xmlns:r="http://schemas.openxmlformats.org/officeDocument/2006/relationships" shapeId="30729" r:id="rId12" name="Button 9">
              <controlPr defaultSize="0" print="0" autoFill="0" autoPict="0" macro="[0]!Module1.DeleteSelectedRow">
                <anchor moveWithCells="1" sizeWithCells="1">
                  <from>
                    <xdr:col>1</xdr:col>
                    <xdr:colOff>152400</xdr:colOff>
                    <xdr:row>77</xdr:row>
                    <xdr:rowOff>66675</xdr:rowOff>
                  </from>
                  <to>
                    <xdr:col>2</xdr:col>
                    <xdr:colOff>0</xdr:colOff>
                    <xdr:row>78</xdr:row>
                    <xdr:rowOff>123825</xdr:rowOff>
                  </to>
                </anchor>
              </controlPr>
            </control>
          </mc:Choice>
        </mc:AlternateContent>
        <mc:AlternateContent>
          <mc:Choice Requires="x14">
            <control xmlns:r="http://schemas.openxmlformats.org/officeDocument/2006/relationships" shapeId="30730" r:id="rId13" name="Button 10">
              <controlPr defaultSize="0" print="0" autoFill="0" autoPict="0" macro="[0]!Module1.DeleteSelectedRow">
                <anchor moveWithCells="1" sizeWithCells="1">
                  <from>
                    <xdr:col>1</xdr:col>
                    <xdr:colOff>152400</xdr:colOff>
                    <xdr:row>94</xdr:row>
                    <xdr:rowOff>66675</xdr:rowOff>
                  </from>
                  <to>
                    <xdr:col>2</xdr:col>
                    <xdr:colOff>0</xdr:colOff>
                    <xdr:row>95</xdr:row>
                    <xdr:rowOff>123825</xdr:rowOff>
                  </to>
                </anchor>
              </controlPr>
            </control>
          </mc:Choice>
        </mc:AlternateContent>
        <mc:AlternateContent>
          <mc:Choice Requires="x14">
            <control xmlns:r="http://schemas.openxmlformats.org/officeDocument/2006/relationships" shapeId="30731" r:id="rId14" name="Button 11">
              <controlPr defaultSize="0" print="0" autoFill="0" autoPict="0" macro="[0]!InsertRowsBenefits">
                <anchor moveWithCells="1" sizeWithCells="1">
                  <from>
                    <xdr:col>0</xdr:col>
                    <xdr:colOff>47625</xdr:colOff>
                    <xdr:row>22</xdr:row>
                    <xdr:rowOff>104775</xdr:rowOff>
                  </from>
                  <to>
                    <xdr:col>1</xdr:col>
                    <xdr:colOff>85725</xdr:colOff>
                    <xdr:row>23</xdr:row>
                    <xdr:rowOff>161925</xdr:rowOff>
                  </to>
                </anchor>
              </controlPr>
            </control>
          </mc:Choice>
        </mc:AlternateContent>
        <mc:AlternateContent>
          <mc:Choice Requires="x14">
            <control xmlns:r="http://schemas.openxmlformats.org/officeDocument/2006/relationships" shapeId="30732" r:id="rId15" name="Button 12">
              <controlPr defaultSize="0" print="0" autoFill="0" autoPict="0" macro="[0]!Module1.DeleteSelectedRow">
                <anchor moveWithCells="1" sizeWithCells="1">
                  <from>
                    <xdr:col>1</xdr:col>
                    <xdr:colOff>123825</xdr:colOff>
                    <xdr:row>22</xdr:row>
                    <xdr:rowOff>104775</xdr:rowOff>
                  </from>
                  <to>
                    <xdr:col>1</xdr:col>
                    <xdr:colOff>1485900</xdr:colOff>
                    <xdr:row>23</xdr:row>
                    <xdr:rowOff>161925</xdr:rowOff>
                  </to>
                </anchor>
              </controlPr>
            </control>
          </mc:Choice>
        </mc:AlternateContent>
        <mc:AlternateContent>
          <mc:Choice Requires="x14">
            <control xmlns:r="http://schemas.openxmlformats.org/officeDocument/2006/relationships" shapeId="30733" r:id="rId16" name="Button 13">
              <controlPr defaultSize="0" print="0" autoFill="0" autoPict="0" macro="[0]!InsertRowsPersonnel">
                <anchor moveWithCells="1" sizeWithCells="1">
                  <from>
                    <xdr:col>0</xdr:col>
                    <xdr:colOff>38100</xdr:colOff>
                    <xdr:row>11</xdr:row>
                    <xdr:rowOff>104775</xdr:rowOff>
                  </from>
                  <to>
                    <xdr:col>1</xdr:col>
                    <xdr:colOff>76200</xdr:colOff>
                    <xdr:row>12</xdr:row>
                    <xdr:rowOff>161925</xdr:rowOff>
                  </to>
                </anchor>
              </controlPr>
            </control>
          </mc:Choice>
        </mc:AlternateContent>
        <mc:AlternateContent>
          <mc:Choice Requires="x14">
            <control xmlns:r="http://schemas.openxmlformats.org/officeDocument/2006/relationships" shapeId="30734" r:id="rId17" name="Button 14">
              <controlPr defaultSize="0" print="0" autoFill="0" autoPict="0" macro="[0]!Module1.DeleteSelectedRow">
                <anchor moveWithCells="1" sizeWithCells="1">
                  <from>
                    <xdr:col>1</xdr:col>
                    <xdr:colOff>123825</xdr:colOff>
                    <xdr:row>11</xdr:row>
                    <xdr:rowOff>104775</xdr:rowOff>
                  </from>
                  <to>
                    <xdr:col>1</xdr:col>
                    <xdr:colOff>1485900</xdr:colOff>
                    <xdr:row>12</xdr:row>
                    <xdr:rowOff>161925</xdr:rowOff>
                  </to>
                </anchor>
              </controlPr>
            </control>
          </mc:Choice>
        </mc:AlternateContent>
        <mc:AlternateContent>
          <mc:Choice Requires="x14">
            <control xmlns:r="http://schemas.openxmlformats.org/officeDocument/2006/relationships" shapeId="30735" r:id="rId18" name="Button 15">
              <controlPr defaultSize="0" print="0" autoFill="0" autoPict="0" macro="[0]!InsertRowsIndirect">
                <anchor moveWithCells="1">
                  <from>
                    <xdr:col>0</xdr:col>
                    <xdr:colOff>38100</xdr:colOff>
                    <xdr:row>105</xdr:row>
                    <xdr:rowOff>76200</xdr:rowOff>
                  </from>
                  <to>
                    <xdr:col>0</xdr:col>
                    <xdr:colOff>1571625</xdr:colOff>
                    <xdr:row>106</xdr:row>
                    <xdr:rowOff>123825</xdr:rowOff>
                  </to>
                </anchor>
              </controlPr>
            </control>
          </mc:Choice>
        </mc:AlternateContent>
        <mc:AlternateContent>
          <mc:Choice Requires="x14">
            <control xmlns:r="http://schemas.openxmlformats.org/officeDocument/2006/relationships" shapeId="30736" r:id="rId19" name="Button 16">
              <controlPr defaultSize="0" print="0" autoFill="0" autoPict="0" macro="[0]!Module1.DeleteSelectedRow">
                <anchor moveWithCells="1">
                  <from>
                    <xdr:col>1</xdr:col>
                    <xdr:colOff>9525</xdr:colOff>
                    <xdr:row>105</xdr:row>
                    <xdr:rowOff>76200</xdr:rowOff>
                  </from>
                  <to>
                    <xdr:col>1</xdr:col>
                    <xdr:colOff>1466850</xdr:colOff>
                    <xdr:row>106</xdr:row>
                    <xdr:rowOff>123825</xdr:rowOff>
                  </to>
                </anchor>
              </controlPr>
            </control>
          </mc:Choice>
        </mc:AlternateContent>
        <mc:AlternateContent>
          <mc:Choice Requires="x14">
            <control xmlns:r="http://schemas.openxmlformats.org/officeDocument/2006/relationships" shapeId="30737" r:id="rId20" name="Button 17">
              <controlPr defaultSize="0" print="0" autoFill="0" autoPict="0" macro="[0]!InsertRowsNarrative">
                <anchor moveWithCells="1">
                  <from>
                    <xdr:col>8</xdr:col>
                    <xdr:colOff>209550</xdr:colOff>
                    <xdr:row>16</xdr:row>
                    <xdr:rowOff>19050</xdr:rowOff>
                  </from>
                  <to>
                    <xdr:col>10</xdr:col>
                    <xdr:colOff>704850</xdr:colOff>
                    <xdr:row>16</xdr:row>
                    <xdr:rowOff>257175</xdr:rowOff>
                  </to>
                </anchor>
              </controlPr>
            </control>
          </mc:Choice>
        </mc:AlternateContent>
        <mc:AlternateContent>
          <mc:Choice Requires="x14">
            <control xmlns:r="http://schemas.openxmlformats.org/officeDocument/2006/relationships" shapeId="30738" r:id="rId21" name="Button 18">
              <controlPr defaultSize="0" print="0" autoFill="0" autoPict="0" macro="[0]!InsertRowsNarrative">
                <anchor moveWithCells="1" sizeWithCells="1">
                  <from>
                    <xdr:col>8</xdr:col>
                    <xdr:colOff>200025</xdr:colOff>
                    <xdr:row>27</xdr:row>
                    <xdr:rowOff>19050</xdr:rowOff>
                  </from>
                  <to>
                    <xdr:col>11</xdr:col>
                    <xdr:colOff>0</xdr:colOff>
                    <xdr:row>27</xdr:row>
                    <xdr:rowOff>257175</xdr:rowOff>
                  </to>
                </anchor>
              </controlPr>
            </control>
          </mc:Choice>
        </mc:AlternateContent>
        <mc:AlternateContent>
          <mc:Choice Requires="x14">
            <control xmlns:r="http://schemas.openxmlformats.org/officeDocument/2006/relationships" shapeId="30739" r:id="rId22" name="Button 19">
              <controlPr defaultSize="0" print="0" autoFill="0" autoPict="0" macro="[0]!InsertRowsNarrative">
                <anchor moveWithCells="1" sizeWithCells="1">
                  <from>
                    <xdr:col>8</xdr:col>
                    <xdr:colOff>180975</xdr:colOff>
                    <xdr:row>38</xdr:row>
                    <xdr:rowOff>19050</xdr:rowOff>
                  </from>
                  <to>
                    <xdr:col>11</xdr:col>
                    <xdr:colOff>0</xdr:colOff>
                    <xdr:row>38</xdr:row>
                    <xdr:rowOff>257175</xdr:rowOff>
                  </to>
                </anchor>
              </controlPr>
            </control>
          </mc:Choice>
        </mc:AlternateContent>
        <mc:AlternateContent>
          <mc:Choice Requires="x14">
            <control xmlns:r="http://schemas.openxmlformats.org/officeDocument/2006/relationships" shapeId="30740" r:id="rId23" name="Button 20">
              <controlPr defaultSize="0" print="0" autoFill="0" autoPict="0" macro="[0]!InsertRowsNarrative">
                <anchor moveWithCells="1" sizeWithCells="1">
                  <from>
                    <xdr:col>8</xdr:col>
                    <xdr:colOff>209550</xdr:colOff>
                    <xdr:row>49</xdr:row>
                    <xdr:rowOff>19050</xdr:rowOff>
                  </from>
                  <to>
                    <xdr:col>11</xdr:col>
                    <xdr:colOff>0</xdr:colOff>
                    <xdr:row>49</xdr:row>
                    <xdr:rowOff>257175</xdr:rowOff>
                  </to>
                </anchor>
              </controlPr>
            </control>
          </mc:Choice>
        </mc:AlternateContent>
        <mc:AlternateContent>
          <mc:Choice Requires="x14">
            <control xmlns:r="http://schemas.openxmlformats.org/officeDocument/2006/relationships" shapeId="30741" r:id="rId24" name="Button 21">
              <controlPr defaultSize="0" print="0" autoFill="0" autoPict="0" macro="[0]!InsertRowsNarrative">
                <anchor moveWithCells="1" sizeWithCells="1">
                  <from>
                    <xdr:col>8</xdr:col>
                    <xdr:colOff>209550</xdr:colOff>
                    <xdr:row>60</xdr:row>
                    <xdr:rowOff>19050</xdr:rowOff>
                  </from>
                  <to>
                    <xdr:col>11</xdr:col>
                    <xdr:colOff>0</xdr:colOff>
                    <xdr:row>60</xdr:row>
                    <xdr:rowOff>257175</xdr:rowOff>
                  </to>
                </anchor>
              </controlPr>
            </control>
          </mc:Choice>
        </mc:AlternateContent>
        <mc:AlternateContent>
          <mc:Choice Requires="x14">
            <control xmlns:r="http://schemas.openxmlformats.org/officeDocument/2006/relationships" shapeId="30742" r:id="rId25" name="Button 22">
              <controlPr defaultSize="0" print="0" autoFill="0" autoPict="0" macro="[0]!InsertRowsNarrative">
                <anchor moveWithCells="1" sizeWithCells="1">
                  <from>
                    <xdr:col>8</xdr:col>
                    <xdr:colOff>209550</xdr:colOff>
                    <xdr:row>88</xdr:row>
                    <xdr:rowOff>19050</xdr:rowOff>
                  </from>
                  <to>
                    <xdr:col>11</xdr:col>
                    <xdr:colOff>0</xdr:colOff>
                    <xdr:row>88</xdr:row>
                    <xdr:rowOff>257175</xdr:rowOff>
                  </to>
                </anchor>
              </controlPr>
            </control>
          </mc:Choice>
        </mc:AlternateContent>
        <mc:AlternateContent>
          <mc:Choice Requires="x14">
            <control xmlns:r="http://schemas.openxmlformats.org/officeDocument/2006/relationships" shapeId="30743" r:id="rId26" name="Button 23">
              <controlPr defaultSize="0" print="0" autoFill="0" autoPict="0" macro="[0]!InsertRowsNarrative">
                <anchor moveWithCells="1" sizeWithCells="1">
                  <from>
                    <xdr:col>8</xdr:col>
                    <xdr:colOff>209550</xdr:colOff>
                    <xdr:row>99</xdr:row>
                    <xdr:rowOff>19050</xdr:rowOff>
                  </from>
                  <to>
                    <xdr:col>11</xdr:col>
                    <xdr:colOff>0</xdr:colOff>
                    <xdr:row>99</xdr:row>
                    <xdr:rowOff>257175</xdr:rowOff>
                  </to>
                </anchor>
              </controlPr>
            </control>
          </mc:Choice>
        </mc:AlternateContent>
        <mc:AlternateContent>
          <mc:Choice Requires="x14">
            <control xmlns:r="http://schemas.openxmlformats.org/officeDocument/2006/relationships" shapeId="30744" r:id="rId27" name="Button 24">
              <controlPr defaultSize="0" print="0" autoFill="0" autoPict="0" macro="[0]!InsertRowsNarrative">
                <anchor moveWithCells="1" sizeWithCells="1">
                  <from>
                    <xdr:col>8</xdr:col>
                    <xdr:colOff>209550</xdr:colOff>
                    <xdr:row>110</xdr:row>
                    <xdr:rowOff>19050</xdr:rowOff>
                  </from>
                  <to>
                    <xdr:col>11</xdr:col>
                    <xdr:colOff>0</xdr:colOff>
                    <xdr:row>110</xdr:row>
                    <xdr:rowOff>257175</xdr:rowOff>
                  </to>
                </anchor>
              </controlPr>
            </control>
          </mc:Choice>
        </mc:AlternateContent>
        <mc:AlternateContent>
          <mc:Choice Requires="x14">
            <control xmlns:r="http://schemas.openxmlformats.org/officeDocument/2006/relationships" shapeId="30745" r:id="rId28" name="Button 25">
              <controlPr defaultSize="0" print="0" autoFill="0" autoPict="0" macro="[0]!InsertRowsTravelConsultant">
                <anchor moveWithCells="1" sizeWithCells="1">
                  <from>
                    <xdr:col>0</xdr:col>
                    <xdr:colOff>47625</xdr:colOff>
                    <xdr:row>83</xdr:row>
                    <xdr:rowOff>180975</xdr:rowOff>
                  </from>
                  <to>
                    <xdr:col>1</xdr:col>
                    <xdr:colOff>85725</xdr:colOff>
                    <xdr:row>84</xdr:row>
                    <xdr:rowOff>238125</xdr:rowOff>
                  </to>
                </anchor>
              </controlPr>
            </control>
          </mc:Choice>
        </mc:AlternateContent>
        <mc:AlternateContent>
          <mc:Choice Requires="x14">
            <control xmlns:r="http://schemas.openxmlformats.org/officeDocument/2006/relationships" shapeId="30746" r:id="rId29" name="Button 26">
              <controlPr defaultSize="0" print="0" autoFill="0" autoPict="0" macro="[0]!Module1.DeleteSelectedRow">
                <anchor moveWithCells="1" sizeWithCells="1">
                  <from>
                    <xdr:col>1</xdr:col>
                    <xdr:colOff>152400</xdr:colOff>
                    <xdr:row>83</xdr:row>
                    <xdr:rowOff>180975</xdr:rowOff>
                  </from>
                  <to>
                    <xdr:col>2</xdr:col>
                    <xdr:colOff>0</xdr:colOff>
                    <xdr:row>84</xdr:row>
                    <xdr:rowOff>238125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N1321"/>
  <sheetViews>
    <sheetView workbookViewId="0" topLeftCell="A1">
      <selection activeCell="B6" sqref="B6:K6"/>
    </sheetView>
  </sheetViews>
  <sheetFormatPr defaultColWidth="9.140625" defaultRowHeight="15"/>
  <cols>
    <col min="1" max="1" width="24.00390625" style="4" customWidth="1"/>
    <col min="2" max="2" width="22.57421875" style="4" customWidth="1"/>
    <col min="3" max="3" width="9.421875" style="4" customWidth="1"/>
    <col min="4" max="4" width="10.57421875" style="4" customWidth="1"/>
    <col min="5" max="5" width="7.00390625" style="4" customWidth="1"/>
    <col min="6" max="6" width="9.00390625" style="4" customWidth="1"/>
    <col min="7" max="7" width="8.28125" style="4" customWidth="1"/>
    <col min="8" max="8" width="5.7109375" style="4" customWidth="1"/>
    <col min="9" max="9" width="11.421875" style="4" customWidth="1"/>
    <col min="10" max="10" width="12.28125" style="4" customWidth="1"/>
    <col min="11" max="11" width="11.28125" style="4" customWidth="1"/>
    <col min="12" max="16384" width="9.140625" style="4" customWidth="1"/>
  </cols>
  <sheetData>
    <row r="1" spans="1:14" ht="69.75" customHeight="1">
      <c r="A1" s="671" t="str">
        <f>'Budget Sheet Instructions'!B19</f>
        <v>Tribal Victim Services Program</v>
      </c>
      <c r="B1" s="672"/>
      <c r="C1" s="672"/>
      <c r="D1" s="672"/>
      <c r="E1" s="672"/>
      <c r="F1" s="672"/>
      <c r="G1" s="13"/>
      <c r="H1" s="669" t="s">
        <v>139</v>
      </c>
      <c r="I1" s="669"/>
      <c r="J1" s="669"/>
      <c r="K1" s="670"/>
      <c r="L1" s="14"/>
      <c r="M1" s="14"/>
      <c r="N1" s="14"/>
    </row>
    <row r="2" spans="1:14" ht="15" customHeight="1">
      <c r="A2" s="678" t="s">
        <v>42</v>
      </c>
      <c r="B2" s="673"/>
      <c r="C2" s="673"/>
      <c r="D2" s="673"/>
      <c r="E2" s="673"/>
      <c r="F2" s="673"/>
      <c r="G2" s="74"/>
      <c r="H2" s="74"/>
      <c r="I2" s="67" t="str">
        <f>'Budget Sheet Instructions'!J19</f>
        <v>OVC</v>
      </c>
      <c r="J2" s="66" t="str">
        <f>'Budget Sheet Instructions'!K19</f>
        <v>16.841</v>
      </c>
      <c r="K2" s="15"/>
      <c r="L2" s="14"/>
      <c r="M2" s="14"/>
      <c r="N2" s="14"/>
    </row>
    <row r="3" spans="1:14" ht="15" customHeight="1">
      <c r="A3" s="717"/>
      <c r="B3" s="674"/>
      <c r="C3" s="674"/>
      <c r="D3" s="674"/>
      <c r="E3" s="674"/>
      <c r="F3" s="674"/>
      <c r="G3" s="75"/>
      <c r="H3" s="75"/>
      <c r="I3" s="75"/>
      <c r="J3" s="75"/>
      <c r="K3" s="16"/>
      <c r="L3" s="17"/>
      <c r="M3" s="14"/>
      <c r="N3" s="14"/>
    </row>
    <row r="4" spans="1:14" ht="15" customHeight="1">
      <c r="A4" s="28" t="s">
        <v>78</v>
      </c>
      <c r="B4" s="26"/>
      <c r="C4" s="26"/>
      <c r="D4" s="26"/>
      <c r="E4" s="26"/>
      <c r="F4" s="26"/>
      <c r="G4" s="26"/>
      <c r="H4" s="26"/>
      <c r="I4" s="26"/>
      <c r="J4" s="26"/>
      <c r="K4" s="27"/>
      <c r="L4" s="17"/>
      <c r="M4" s="14"/>
      <c r="N4" s="14"/>
    </row>
    <row r="5" spans="1:14" s="127" customFormat="1" ht="15" customHeight="1">
      <c r="A5" s="767" t="s">
        <v>216</v>
      </c>
      <c r="B5" s="767"/>
      <c r="C5" s="767"/>
      <c r="D5" s="767"/>
      <c r="E5" s="767"/>
      <c r="F5" s="767"/>
      <c r="G5" s="767"/>
      <c r="H5" s="767"/>
      <c r="I5" s="767"/>
      <c r="J5" s="767"/>
      <c r="K5" s="767"/>
      <c r="L5" s="302"/>
      <c r="M5" s="302"/>
      <c r="N5" s="302"/>
    </row>
    <row r="6" spans="1:14" s="127" customFormat="1" ht="15" customHeight="1">
      <c r="A6" s="251" t="s">
        <v>299</v>
      </c>
      <c r="B6" s="768"/>
      <c r="C6" s="768"/>
      <c r="D6" s="768"/>
      <c r="E6" s="768"/>
      <c r="F6" s="768"/>
      <c r="G6" s="768"/>
      <c r="H6" s="768"/>
      <c r="I6" s="768"/>
      <c r="J6" s="768"/>
      <c r="K6" s="768"/>
      <c r="L6" s="303"/>
      <c r="M6" s="303"/>
      <c r="N6" s="303"/>
    </row>
    <row r="7" spans="1:14" s="127" customFormat="1" ht="15" customHeight="1">
      <c r="A7" s="307" t="s">
        <v>292</v>
      </c>
      <c r="B7" s="769"/>
      <c r="C7" s="770"/>
      <c r="D7" s="309" t="s">
        <v>288</v>
      </c>
      <c r="E7" s="772"/>
      <c r="F7" s="773"/>
      <c r="G7" s="773"/>
      <c r="H7" s="774"/>
      <c r="I7" s="304" t="s">
        <v>218</v>
      </c>
      <c r="J7" s="771"/>
      <c r="K7" s="771"/>
      <c r="L7" s="766"/>
      <c r="M7" s="766"/>
      <c r="N7" s="766"/>
    </row>
    <row r="8" spans="1:14" s="127" customFormat="1" ht="15" customHeight="1">
      <c r="A8" s="307" t="s">
        <v>219</v>
      </c>
      <c r="B8" s="682"/>
      <c r="C8" s="684"/>
      <c r="D8" s="305" t="s">
        <v>290</v>
      </c>
      <c r="E8" s="769"/>
      <c r="F8" s="775"/>
      <c r="G8" s="775"/>
      <c r="H8" s="770"/>
      <c r="I8" s="304" t="s">
        <v>289</v>
      </c>
      <c r="J8" s="458"/>
      <c r="K8" s="460"/>
      <c r="L8" s="766"/>
      <c r="M8" s="766"/>
      <c r="N8" s="766"/>
    </row>
    <row r="9" spans="1:14" ht="15.75" thickBot="1">
      <c r="A9" s="20" t="s">
        <v>32</v>
      </c>
      <c r="B9" s="21"/>
      <c r="C9" s="21"/>
      <c r="D9" s="21"/>
      <c r="E9" s="21"/>
      <c r="F9" s="21"/>
      <c r="G9" s="21"/>
      <c r="H9" s="21"/>
      <c r="I9" s="21"/>
      <c r="J9" s="21"/>
      <c r="K9" s="22"/>
      <c r="L9" s="17"/>
      <c r="M9" s="14"/>
      <c r="N9" s="14"/>
    </row>
    <row r="10" spans="1:14" ht="15.75" thickTop="1">
      <c r="A10" s="666" t="s">
        <v>11</v>
      </c>
      <c r="B10" s="668"/>
      <c r="C10" s="666" t="s">
        <v>3</v>
      </c>
      <c r="D10" s="667"/>
      <c r="E10" s="667"/>
      <c r="F10" s="667"/>
      <c r="G10" s="667"/>
      <c r="H10" s="667"/>
      <c r="I10" s="667"/>
      <c r="J10" s="667"/>
      <c r="K10" s="668"/>
      <c r="L10" s="17"/>
      <c r="M10" s="14"/>
      <c r="N10" s="14"/>
    </row>
    <row r="11" spans="1:14" ht="28.5" customHeight="1">
      <c r="A11" s="520" t="s">
        <v>89</v>
      </c>
      <c r="B11" s="522"/>
      <c r="C11" s="520" t="s">
        <v>75</v>
      </c>
      <c r="D11" s="521"/>
      <c r="E11" s="521"/>
      <c r="F11" s="521"/>
      <c r="G11" s="521"/>
      <c r="H11" s="521"/>
      <c r="I11" s="521"/>
      <c r="J11" s="521"/>
      <c r="K11" s="522"/>
      <c r="L11" s="17"/>
      <c r="M11" s="14"/>
      <c r="N11" s="14"/>
    </row>
    <row r="12" spans="1:14" ht="15" customHeight="1">
      <c r="A12" s="718"/>
      <c r="B12" s="718"/>
      <c r="C12" s="660" t="s">
        <v>111</v>
      </c>
      <c r="D12" s="705" t="s">
        <v>22</v>
      </c>
      <c r="E12" s="705" t="s">
        <v>73</v>
      </c>
      <c r="F12" s="590" t="s">
        <v>80</v>
      </c>
      <c r="G12" s="591"/>
      <c r="H12" s="706" t="s">
        <v>79</v>
      </c>
      <c r="I12" s="706" t="s">
        <v>76</v>
      </c>
      <c r="J12" s="707" t="s">
        <v>74</v>
      </c>
      <c r="K12" s="706" t="s">
        <v>52</v>
      </c>
      <c r="L12" s="17"/>
      <c r="M12" s="14"/>
      <c r="N12" s="14"/>
    </row>
    <row r="13" spans="1:14" ht="21.75" customHeight="1">
      <c r="A13" s="718"/>
      <c r="B13" s="718"/>
      <c r="C13" s="661"/>
      <c r="D13" s="705"/>
      <c r="E13" s="705"/>
      <c r="F13" s="593"/>
      <c r="G13" s="594"/>
      <c r="H13" s="706"/>
      <c r="I13" s="706"/>
      <c r="J13" s="707"/>
      <c r="K13" s="706"/>
      <c r="L13" s="17"/>
      <c r="M13" s="14"/>
      <c r="N13" s="14"/>
    </row>
    <row r="14" spans="1:14" ht="30" customHeight="1" hidden="1">
      <c r="A14" s="710"/>
      <c r="B14" s="710"/>
      <c r="C14" s="122"/>
      <c r="D14" s="79"/>
      <c r="E14" s="79"/>
      <c r="F14" s="618"/>
      <c r="G14" s="711"/>
      <c r="H14" s="54"/>
      <c r="I14" s="47">
        <f>CEILING(C14*D14*F14*H14,1)</f>
        <v>0</v>
      </c>
      <c r="J14" s="78"/>
      <c r="K14" s="47">
        <f>IF(I14-J14&lt;0,0,I14-J14)</f>
        <v>0</v>
      </c>
      <c r="L14" s="29"/>
      <c r="M14" s="14"/>
      <c r="N14" s="14"/>
    </row>
    <row r="15" spans="1:14" ht="30" customHeight="1" hidden="1">
      <c r="A15" s="712"/>
      <c r="B15" s="712"/>
      <c r="C15" s="125"/>
      <c r="D15" s="88"/>
      <c r="E15" s="88"/>
      <c r="F15" s="713"/>
      <c r="G15" s="714"/>
      <c r="H15" s="83"/>
      <c r="I15" s="47">
        <f>CEILING(D15*F15*H15,1)</f>
        <v>0</v>
      </c>
      <c r="J15" s="82"/>
      <c r="K15" s="47">
        <f>IF(I15-J15&lt;0,0,I15-J15)</f>
        <v>0</v>
      </c>
      <c r="L15" s="29"/>
      <c r="M15" s="14"/>
      <c r="N15" s="14"/>
    </row>
    <row r="16" spans="1:11" ht="15">
      <c r="A16" s="529" t="s">
        <v>54</v>
      </c>
      <c r="B16" s="529"/>
      <c r="C16" s="529"/>
      <c r="D16" s="529"/>
      <c r="E16" s="529"/>
      <c r="F16" s="529"/>
      <c r="G16" s="529"/>
      <c r="H16" s="529"/>
      <c r="I16" s="47">
        <f>SUM(I14:I15)</f>
        <v>0</v>
      </c>
      <c r="J16" s="47">
        <f>SUM(J14:J15)</f>
        <v>0</v>
      </c>
      <c r="K16" s="47">
        <f>SUM(K14:K15)</f>
        <v>0</v>
      </c>
    </row>
    <row r="17" spans="1:11" ht="22.5" customHeight="1">
      <c r="A17" s="57" t="s">
        <v>21</v>
      </c>
      <c r="B17" s="76"/>
      <c r="C17" s="120"/>
      <c r="D17" s="77"/>
      <c r="E17" s="77"/>
      <c r="F17" s="77"/>
      <c r="G17" s="77"/>
      <c r="H17" s="77"/>
      <c r="I17" s="55"/>
      <c r="J17" s="55"/>
      <c r="K17" s="56"/>
    </row>
    <row r="18" spans="1:11" ht="200.1" customHeight="1">
      <c r="A18" s="397"/>
      <c r="B18" s="398"/>
      <c r="C18" s="398"/>
      <c r="D18" s="398"/>
      <c r="E18" s="398"/>
      <c r="F18" s="398"/>
      <c r="G18" s="398"/>
      <c r="H18" s="398"/>
      <c r="I18" s="398"/>
      <c r="J18" s="398"/>
      <c r="K18" s="399"/>
    </row>
    <row r="19" spans="1:11" ht="16.5" customHeight="1" hidden="1">
      <c r="A19" s="403"/>
      <c r="B19" s="404"/>
      <c r="C19" s="404"/>
      <c r="D19" s="404"/>
      <c r="E19" s="404"/>
      <c r="F19" s="404"/>
      <c r="G19" s="404"/>
      <c r="H19" s="404"/>
      <c r="I19" s="404"/>
      <c r="J19" s="404"/>
      <c r="K19" s="405"/>
    </row>
    <row r="20" spans="1:11" ht="15.75" thickBot="1">
      <c r="A20" s="20" t="s">
        <v>33</v>
      </c>
      <c r="B20" s="21"/>
      <c r="C20" s="21"/>
      <c r="D20" s="21"/>
      <c r="E20" s="21"/>
      <c r="F20" s="21"/>
      <c r="G20" s="21"/>
      <c r="H20" s="21"/>
      <c r="I20" s="21"/>
      <c r="J20" s="21"/>
      <c r="K20" s="22"/>
    </row>
    <row r="21" spans="1:11" ht="15.75" thickTop="1">
      <c r="A21" s="666" t="s">
        <v>12</v>
      </c>
      <c r="B21" s="667"/>
      <c r="C21" s="668"/>
      <c r="D21" s="715" t="s">
        <v>3</v>
      </c>
      <c r="E21" s="715"/>
      <c r="F21" s="715"/>
      <c r="G21" s="715"/>
      <c r="H21" s="715"/>
      <c r="I21" s="715"/>
      <c r="J21" s="715"/>
      <c r="K21" s="715"/>
    </row>
    <row r="22" spans="1:11" ht="28.5" customHeight="1">
      <c r="A22" s="520" t="s">
        <v>23</v>
      </c>
      <c r="B22" s="521"/>
      <c r="C22" s="522"/>
      <c r="D22" s="716" t="s">
        <v>85</v>
      </c>
      <c r="E22" s="716"/>
      <c r="F22" s="716"/>
      <c r="G22" s="716"/>
      <c r="H22" s="716"/>
      <c r="I22" s="716"/>
      <c r="J22" s="716"/>
      <c r="K22" s="716"/>
    </row>
    <row r="23" spans="1:11" ht="15" customHeight="1">
      <c r="A23" s="480"/>
      <c r="B23" s="481"/>
      <c r="C23" s="482"/>
      <c r="D23" s="705" t="s">
        <v>96</v>
      </c>
      <c r="E23" s="705"/>
      <c r="F23" s="706" t="s">
        <v>73</v>
      </c>
      <c r="G23" s="706"/>
      <c r="H23" s="706"/>
      <c r="I23" s="706" t="s">
        <v>76</v>
      </c>
      <c r="J23" s="707" t="s">
        <v>74</v>
      </c>
      <c r="K23" s="706" t="s">
        <v>52</v>
      </c>
    </row>
    <row r="24" spans="1:11" ht="20.25" customHeight="1">
      <c r="A24" s="483"/>
      <c r="B24" s="484"/>
      <c r="C24" s="485"/>
      <c r="D24" s="705"/>
      <c r="E24" s="705"/>
      <c r="F24" s="706"/>
      <c r="G24" s="706"/>
      <c r="H24" s="706"/>
      <c r="I24" s="706"/>
      <c r="J24" s="707"/>
      <c r="K24" s="706"/>
    </row>
    <row r="25" spans="1:11" ht="30" customHeight="1" hidden="1">
      <c r="A25" s="562"/>
      <c r="B25" s="580"/>
      <c r="C25" s="563"/>
      <c r="D25" s="709"/>
      <c r="E25" s="709"/>
      <c r="F25" s="719"/>
      <c r="G25" s="719"/>
      <c r="H25" s="719"/>
      <c r="I25" s="47">
        <f>CEILING(D25*F25,1)</f>
        <v>0</v>
      </c>
      <c r="J25" s="78"/>
      <c r="K25" s="47">
        <f>IF(I25-J25&lt;0,0,I25-J25)</f>
        <v>0</v>
      </c>
    </row>
    <row r="26" spans="1:11" ht="30" customHeight="1" hidden="1">
      <c r="A26" s="587"/>
      <c r="B26" s="589"/>
      <c r="C26" s="119"/>
      <c r="D26" s="720"/>
      <c r="E26" s="720"/>
      <c r="F26" s="721"/>
      <c r="G26" s="721"/>
      <c r="H26" s="721"/>
      <c r="I26" s="47">
        <f>CEILING(D26*F26,1)</f>
        <v>0</v>
      </c>
      <c r="J26" s="82"/>
      <c r="K26" s="47">
        <f>IF(I26-J26&lt;0,0,I26-J26)</f>
        <v>0</v>
      </c>
    </row>
    <row r="27" spans="1:11" ht="15">
      <c r="A27" s="468" t="s">
        <v>20</v>
      </c>
      <c r="B27" s="469"/>
      <c r="C27" s="469"/>
      <c r="D27" s="469"/>
      <c r="E27" s="469"/>
      <c r="F27" s="469"/>
      <c r="G27" s="469"/>
      <c r="H27" s="470"/>
      <c r="I27" s="47">
        <f>SUM(I25:I26)</f>
        <v>0</v>
      </c>
      <c r="J27" s="47">
        <f>SUM(J25:J26)</f>
        <v>0</v>
      </c>
      <c r="K27" s="47">
        <f>SUM(K25:K26)</f>
        <v>0</v>
      </c>
    </row>
    <row r="28" spans="1:11" ht="22.5" customHeight="1">
      <c r="A28" s="57" t="s">
        <v>21</v>
      </c>
      <c r="B28" s="76"/>
      <c r="C28" s="120"/>
      <c r="D28" s="77"/>
      <c r="E28" s="77"/>
      <c r="F28" s="77"/>
      <c r="G28" s="77"/>
      <c r="H28" s="77"/>
      <c r="I28" s="55"/>
      <c r="J28" s="55"/>
      <c r="K28" s="56"/>
    </row>
    <row r="29" spans="1:11" ht="200.1" customHeight="1">
      <c r="A29" s="397"/>
      <c r="B29" s="398"/>
      <c r="C29" s="398"/>
      <c r="D29" s="398"/>
      <c r="E29" s="398"/>
      <c r="F29" s="398"/>
      <c r="G29" s="398"/>
      <c r="H29" s="398"/>
      <c r="I29" s="398"/>
      <c r="J29" s="398"/>
      <c r="K29" s="399"/>
    </row>
    <row r="30" spans="1:11" ht="16.5" customHeight="1" hidden="1">
      <c r="A30" s="403"/>
      <c r="B30" s="404"/>
      <c r="C30" s="404"/>
      <c r="D30" s="404"/>
      <c r="E30" s="404"/>
      <c r="F30" s="404"/>
      <c r="G30" s="404"/>
      <c r="H30" s="404"/>
      <c r="I30" s="404"/>
      <c r="J30" s="404"/>
      <c r="K30" s="405"/>
    </row>
    <row r="31" spans="1:11" ht="41.25" customHeight="1" thickBot="1">
      <c r="A31" s="20" t="s">
        <v>34</v>
      </c>
      <c r="B31" s="789" t="s">
        <v>244</v>
      </c>
      <c r="C31" s="791"/>
      <c r="D31" s="791"/>
      <c r="E31" s="791"/>
      <c r="F31" s="791"/>
      <c r="G31" s="791"/>
      <c r="H31" s="791"/>
      <c r="I31" s="791"/>
      <c r="J31" s="791"/>
      <c r="K31" s="792"/>
    </row>
    <row r="32" spans="1:11" ht="15.75" thickTop="1">
      <c r="A32" s="18" t="s">
        <v>13</v>
      </c>
      <c r="B32" s="630" t="s">
        <v>14</v>
      </c>
      <c r="C32" s="632"/>
      <c r="D32" s="630" t="s">
        <v>15</v>
      </c>
      <c r="E32" s="632"/>
      <c r="F32" s="724" t="s">
        <v>3</v>
      </c>
      <c r="G32" s="725"/>
      <c r="H32" s="725"/>
      <c r="I32" s="725"/>
      <c r="J32" s="725"/>
      <c r="K32" s="726"/>
    </row>
    <row r="33" spans="1:11" ht="47.25" customHeight="1">
      <c r="A33" s="73" t="s">
        <v>24</v>
      </c>
      <c r="B33" s="520" t="s">
        <v>86</v>
      </c>
      <c r="C33" s="522"/>
      <c r="D33" s="520" t="s">
        <v>25</v>
      </c>
      <c r="E33" s="522"/>
      <c r="F33" s="520" t="s">
        <v>28</v>
      </c>
      <c r="G33" s="521"/>
      <c r="H33" s="521"/>
      <c r="I33" s="521"/>
      <c r="J33" s="521"/>
      <c r="K33" s="522"/>
    </row>
    <row r="34" spans="1:11" ht="15" customHeight="1">
      <c r="A34" s="480"/>
      <c r="B34" s="481"/>
      <c r="C34" s="481"/>
      <c r="D34" s="481"/>
      <c r="E34" s="482"/>
      <c r="F34" s="706" t="s">
        <v>26</v>
      </c>
      <c r="G34" s="707" t="s">
        <v>72</v>
      </c>
      <c r="H34" s="706" t="s">
        <v>27</v>
      </c>
      <c r="I34" s="706" t="s">
        <v>76</v>
      </c>
      <c r="J34" s="707" t="s">
        <v>74</v>
      </c>
      <c r="K34" s="706" t="s">
        <v>52</v>
      </c>
    </row>
    <row r="35" spans="1:11" s="19" customFormat="1" ht="33.75" customHeight="1">
      <c r="A35" s="483"/>
      <c r="B35" s="484"/>
      <c r="C35" s="484"/>
      <c r="D35" s="484"/>
      <c r="E35" s="485"/>
      <c r="F35" s="706"/>
      <c r="G35" s="707"/>
      <c r="H35" s="706"/>
      <c r="I35" s="706"/>
      <c r="J35" s="707"/>
      <c r="K35" s="706"/>
    </row>
    <row r="36" spans="1:11" s="19" customFormat="1" ht="45" customHeight="1" hidden="1">
      <c r="A36" s="48"/>
      <c r="B36" s="722"/>
      <c r="C36" s="723"/>
      <c r="D36" s="511"/>
      <c r="E36" s="511"/>
      <c r="F36" s="79"/>
      <c r="G36" s="72"/>
      <c r="H36" s="49"/>
      <c r="I36" s="47">
        <f>CEILING(F36*G36*H36,1)</f>
        <v>0</v>
      </c>
      <c r="J36" s="78"/>
      <c r="K36" s="47">
        <f>IF(I36-J36&lt;0,0,I36-J36)</f>
        <v>0</v>
      </c>
    </row>
    <row r="37" spans="1:11" s="19" customFormat="1" ht="45" customHeight="1" hidden="1">
      <c r="A37" s="84"/>
      <c r="B37" s="85"/>
      <c r="C37" s="118"/>
      <c r="D37" s="704"/>
      <c r="E37" s="704"/>
      <c r="F37" s="88"/>
      <c r="G37" s="86"/>
      <c r="H37" s="87"/>
      <c r="I37" s="47">
        <f>CEILING(F37*G37*H37,1)</f>
        <v>0</v>
      </c>
      <c r="J37" s="82"/>
      <c r="K37" s="47">
        <f>IF(I37-J37&lt;0,0,I37-J37)</f>
        <v>0</v>
      </c>
    </row>
    <row r="38" spans="1:11" ht="15">
      <c r="A38" s="468" t="s">
        <v>20</v>
      </c>
      <c r="B38" s="469"/>
      <c r="C38" s="469"/>
      <c r="D38" s="469"/>
      <c r="E38" s="469"/>
      <c r="F38" s="469"/>
      <c r="G38" s="469"/>
      <c r="H38" s="470"/>
      <c r="I38" s="47">
        <f>SUM(I36:I37)</f>
        <v>0</v>
      </c>
      <c r="J38" s="47">
        <f>SUM(J36:J37)</f>
        <v>0</v>
      </c>
      <c r="K38" s="47">
        <f>SUM(K36:K37)</f>
        <v>0</v>
      </c>
    </row>
    <row r="39" spans="1:11" ht="22.5" customHeight="1">
      <c r="A39" s="57" t="s">
        <v>21</v>
      </c>
      <c r="B39" s="76"/>
      <c r="C39" s="120"/>
      <c r="D39" s="77"/>
      <c r="E39" s="77"/>
      <c r="F39" s="77"/>
      <c r="G39" s="77"/>
      <c r="H39" s="77"/>
      <c r="I39" s="55"/>
      <c r="J39" s="55"/>
      <c r="K39" s="56"/>
    </row>
    <row r="40" spans="1:11" ht="200.1" customHeight="1">
      <c r="A40" s="397"/>
      <c r="B40" s="398"/>
      <c r="C40" s="398"/>
      <c r="D40" s="398"/>
      <c r="E40" s="398"/>
      <c r="F40" s="398"/>
      <c r="G40" s="398"/>
      <c r="H40" s="398"/>
      <c r="I40" s="398"/>
      <c r="J40" s="398"/>
      <c r="K40" s="399"/>
    </row>
    <row r="41" spans="1:11" ht="16.5" customHeight="1" hidden="1">
      <c r="A41" s="403"/>
      <c r="B41" s="404"/>
      <c r="C41" s="404"/>
      <c r="D41" s="404"/>
      <c r="E41" s="404"/>
      <c r="F41" s="404"/>
      <c r="G41" s="404"/>
      <c r="H41" s="404"/>
      <c r="I41" s="404"/>
      <c r="J41" s="404"/>
      <c r="K41" s="405"/>
    </row>
    <row r="42" spans="1:11" ht="15.75" thickBot="1">
      <c r="A42" s="20" t="s">
        <v>35</v>
      </c>
      <c r="B42" s="21"/>
      <c r="C42" s="21"/>
      <c r="D42" s="21"/>
      <c r="E42" s="21"/>
      <c r="F42" s="21"/>
      <c r="G42" s="21"/>
      <c r="H42" s="21"/>
      <c r="I42" s="21"/>
      <c r="J42" s="21"/>
      <c r="K42" s="22"/>
    </row>
    <row r="43" spans="1:11" ht="15.75" thickTop="1">
      <c r="A43" s="666" t="s">
        <v>18</v>
      </c>
      <c r="B43" s="667"/>
      <c r="C43" s="668"/>
      <c r="D43" s="575" t="s">
        <v>3</v>
      </c>
      <c r="E43" s="576"/>
      <c r="F43" s="576"/>
      <c r="G43" s="576"/>
      <c r="H43" s="576"/>
      <c r="I43" s="576"/>
      <c r="J43" s="576"/>
      <c r="K43" s="577"/>
    </row>
    <row r="44" spans="1:11" ht="30" customHeight="1">
      <c r="A44" s="520" t="s">
        <v>29</v>
      </c>
      <c r="B44" s="521"/>
      <c r="C44" s="522"/>
      <c r="D44" s="520" t="s">
        <v>30</v>
      </c>
      <c r="E44" s="521"/>
      <c r="F44" s="521"/>
      <c r="G44" s="521"/>
      <c r="H44" s="521"/>
      <c r="I44" s="521"/>
      <c r="J44" s="521"/>
      <c r="K44" s="522"/>
    </row>
    <row r="45" spans="1:11" ht="15" customHeight="1">
      <c r="A45" s="480"/>
      <c r="B45" s="481"/>
      <c r="C45" s="482"/>
      <c r="D45" s="705" t="s">
        <v>31</v>
      </c>
      <c r="E45" s="705"/>
      <c r="F45" s="706" t="s">
        <v>26</v>
      </c>
      <c r="G45" s="706"/>
      <c r="H45" s="706"/>
      <c r="I45" s="706" t="s">
        <v>76</v>
      </c>
      <c r="J45" s="707" t="s">
        <v>74</v>
      </c>
      <c r="K45" s="706" t="s">
        <v>52</v>
      </c>
    </row>
    <row r="46" spans="1:11" ht="15">
      <c r="A46" s="483"/>
      <c r="B46" s="484"/>
      <c r="C46" s="485"/>
      <c r="D46" s="705"/>
      <c r="E46" s="705"/>
      <c r="F46" s="706"/>
      <c r="G46" s="706"/>
      <c r="H46" s="706"/>
      <c r="I46" s="706"/>
      <c r="J46" s="707"/>
      <c r="K46" s="706"/>
    </row>
    <row r="47" spans="1:11" ht="45.75" customHeight="1" hidden="1">
      <c r="A47" s="465"/>
      <c r="B47" s="466"/>
      <c r="C47" s="467"/>
      <c r="D47" s="708"/>
      <c r="E47" s="708"/>
      <c r="F47" s="709"/>
      <c r="G47" s="709"/>
      <c r="H47" s="709"/>
      <c r="I47" s="47">
        <f>CEILING(D47*F47,1)</f>
        <v>0</v>
      </c>
      <c r="J47" s="78"/>
      <c r="K47" s="47">
        <f>IF(I47-J47&lt;0,0,I47-J47)</f>
        <v>0</v>
      </c>
    </row>
    <row r="48" spans="1:11" ht="45.75" customHeight="1" hidden="1">
      <c r="A48" s="727"/>
      <c r="B48" s="728"/>
      <c r="C48" s="121"/>
      <c r="D48" s="729"/>
      <c r="E48" s="729"/>
      <c r="F48" s="720"/>
      <c r="G48" s="720"/>
      <c r="H48" s="720"/>
      <c r="I48" s="47">
        <f>CEILING(D48*F48,1)</f>
        <v>0</v>
      </c>
      <c r="J48" s="82"/>
      <c r="K48" s="47">
        <f>IF(I48-J48&lt;0,0,I48-J48)</f>
        <v>0</v>
      </c>
    </row>
    <row r="49" spans="1:11" ht="15">
      <c r="A49" s="468" t="s">
        <v>20</v>
      </c>
      <c r="B49" s="469"/>
      <c r="C49" s="469"/>
      <c r="D49" s="469"/>
      <c r="E49" s="469"/>
      <c r="F49" s="469"/>
      <c r="G49" s="469"/>
      <c r="H49" s="470"/>
      <c r="I49" s="47">
        <f>SUM(I47:I48)</f>
        <v>0</v>
      </c>
      <c r="J49" s="47">
        <f>SUM(J47:J48)</f>
        <v>0</v>
      </c>
      <c r="K49" s="47">
        <f>SUM(K47:K48)</f>
        <v>0</v>
      </c>
    </row>
    <row r="50" spans="1:11" ht="22.5" customHeight="1">
      <c r="A50" s="57" t="s">
        <v>21</v>
      </c>
      <c r="B50" s="76"/>
      <c r="C50" s="120"/>
      <c r="D50" s="77"/>
      <c r="E50" s="77"/>
      <c r="F50" s="77"/>
      <c r="G50" s="77"/>
      <c r="H50" s="77"/>
      <c r="I50" s="55"/>
      <c r="J50" s="55"/>
      <c r="K50" s="56"/>
    </row>
    <row r="51" spans="1:11" ht="200.1" customHeight="1">
      <c r="A51" s="397"/>
      <c r="B51" s="398"/>
      <c r="C51" s="398"/>
      <c r="D51" s="398"/>
      <c r="E51" s="398"/>
      <c r="F51" s="398"/>
      <c r="G51" s="398"/>
      <c r="H51" s="398"/>
      <c r="I51" s="398"/>
      <c r="J51" s="398"/>
      <c r="K51" s="399"/>
    </row>
    <row r="52" spans="1:11" ht="16.5" customHeight="1" hidden="1">
      <c r="A52" s="403"/>
      <c r="B52" s="404"/>
      <c r="C52" s="404"/>
      <c r="D52" s="404"/>
      <c r="E52" s="404"/>
      <c r="F52" s="404"/>
      <c r="G52" s="404"/>
      <c r="H52" s="404"/>
      <c r="I52" s="404"/>
      <c r="J52" s="404"/>
      <c r="K52" s="405"/>
    </row>
    <row r="53" spans="1:11" ht="15.75" thickBot="1">
      <c r="A53" s="20" t="s">
        <v>37</v>
      </c>
      <c r="B53" s="21"/>
      <c r="C53" s="21"/>
      <c r="D53" s="21"/>
      <c r="E53" s="21"/>
      <c r="F53" s="21"/>
      <c r="G53" s="21"/>
      <c r="H53" s="21"/>
      <c r="I53" s="21"/>
      <c r="J53" s="21"/>
      <c r="K53" s="22"/>
    </row>
    <row r="54" spans="1:11" ht="15.75" thickTop="1">
      <c r="A54" s="666" t="s">
        <v>16</v>
      </c>
      <c r="B54" s="667"/>
      <c r="C54" s="668"/>
      <c r="D54" s="575" t="s">
        <v>3</v>
      </c>
      <c r="E54" s="576"/>
      <c r="F54" s="576"/>
      <c r="G54" s="576"/>
      <c r="H54" s="576"/>
      <c r="I54" s="576"/>
      <c r="J54" s="576"/>
      <c r="K54" s="577"/>
    </row>
    <row r="55" spans="1:11" ht="28.5" customHeight="1">
      <c r="A55" s="520" t="s">
        <v>36</v>
      </c>
      <c r="B55" s="521"/>
      <c r="C55" s="522"/>
      <c r="D55" s="520" t="s">
        <v>38</v>
      </c>
      <c r="E55" s="521"/>
      <c r="F55" s="521"/>
      <c r="G55" s="521"/>
      <c r="H55" s="521"/>
      <c r="I55" s="521"/>
      <c r="J55" s="521"/>
      <c r="K55" s="522"/>
    </row>
    <row r="56" spans="1:11" ht="15" customHeight="1">
      <c r="A56" s="480"/>
      <c r="B56" s="481"/>
      <c r="C56" s="482"/>
      <c r="D56" s="705" t="s">
        <v>31</v>
      </c>
      <c r="E56" s="705"/>
      <c r="F56" s="706" t="s">
        <v>26</v>
      </c>
      <c r="G56" s="706"/>
      <c r="H56" s="706"/>
      <c r="I56" s="706" t="s">
        <v>76</v>
      </c>
      <c r="J56" s="707" t="s">
        <v>74</v>
      </c>
      <c r="K56" s="706" t="s">
        <v>52</v>
      </c>
    </row>
    <row r="57" spans="1:11" ht="15">
      <c r="A57" s="483"/>
      <c r="B57" s="484"/>
      <c r="C57" s="485"/>
      <c r="D57" s="705"/>
      <c r="E57" s="705"/>
      <c r="F57" s="706"/>
      <c r="G57" s="706"/>
      <c r="H57" s="706"/>
      <c r="I57" s="706"/>
      <c r="J57" s="707"/>
      <c r="K57" s="706"/>
    </row>
    <row r="58" spans="1:11" ht="30" customHeight="1" hidden="1">
      <c r="A58" s="562"/>
      <c r="B58" s="580"/>
      <c r="C58" s="563"/>
      <c r="D58" s="708"/>
      <c r="E58" s="708"/>
      <c r="F58" s="730"/>
      <c r="G58" s="730"/>
      <c r="H58" s="730"/>
      <c r="I58" s="47">
        <f>CEILING(D58*F58,1)</f>
        <v>0</v>
      </c>
      <c r="J58" s="78"/>
      <c r="K58" s="47">
        <f>IF(I58-J58&lt;0,0,I58-J58)</f>
        <v>0</v>
      </c>
    </row>
    <row r="59" spans="1:11" ht="30" customHeight="1" hidden="1">
      <c r="A59" s="587"/>
      <c r="B59" s="589"/>
      <c r="C59" s="119"/>
      <c r="D59" s="729"/>
      <c r="E59" s="729"/>
      <c r="F59" s="731"/>
      <c r="G59" s="731"/>
      <c r="H59" s="731"/>
      <c r="I59" s="47">
        <f>CEILING(D59*F59,1)</f>
        <v>0</v>
      </c>
      <c r="J59" s="82"/>
      <c r="K59" s="47">
        <f>IF(I59-J59&lt;0,0,I59-J59)</f>
        <v>0</v>
      </c>
    </row>
    <row r="60" spans="1:11" ht="15">
      <c r="A60" s="468" t="s">
        <v>20</v>
      </c>
      <c r="B60" s="469"/>
      <c r="C60" s="469"/>
      <c r="D60" s="469"/>
      <c r="E60" s="469"/>
      <c r="F60" s="469"/>
      <c r="G60" s="469"/>
      <c r="H60" s="470"/>
      <c r="I60" s="47">
        <f>SUM(I58:I59)</f>
        <v>0</v>
      </c>
      <c r="J60" s="47">
        <f>SUM(J58:J59)</f>
        <v>0</v>
      </c>
      <c r="K60" s="47">
        <f>SUM(K58:K59)</f>
        <v>0</v>
      </c>
    </row>
    <row r="61" spans="1:11" ht="22.5" customHeight="1">
      <c r="A61" s="57" t="s">
        <v>21</v>
      </c>
      <c r="B61" s="76"/>
      <c r="C61" s="120"/>
      <c r="D61" s="77"/>
      <c r="E61" s="77"/>
      <c r="F61" s="77"/>
      <c r="G61" s="77"/>
      <c r="H61" s="77"/>
      <c r="I61" s="55"/>
      <c r="J61" s="55"/>
      <c r="K61" s="56"/>
    </row>
    <row r="62" spans="1:11" ht="200.1" customHeight="1">
      <c r="A62" s="397"/>
      <c r="B62" s="398"/>
      <c r="C62" s="398"/>
      <c r="D62" s="398"/>
      <c r="E62" s="398"/>
      <c r="F62" s="398"/>
      <c r="G62" s="398"/>
      <c r="H62" s="398"/>
      <c r="I62" s="398"/>
      <c r="J62" s="398"/>
      <c r="K62" s="399"/>
    </row>
    <row r="63" spans="1:11" ht="16.5" customHeight="1" hidden="1">
      <c r="A63" s="403"/>
      <c r="B63" s="404"/>
      <c r="C63" s="404"/>
      <c r="D63" s="404"/>
      <c r="E63" s="404"/>
      <c r="F63" s="404"/>
      <c r="G63" s="404"/>
      <c r="H63" s="404"/>
      <c r="I63" s="404"/>
      <c r="J63" s="404"/>
      <c r="K63" s="405"/>
    </row>
    <row r="64" spans="1:11" ht="15.75" thickBot="1">
      <c r="A64" s="20" t="s">
        <v>39</v>
      </c>
      <c r="B64" s="21"/>
      <c r="C64" s="21"/>
      <c r="D64" s="21"/>
      <c r="E64" s="21"/>
      <c r="F64" s="21"/>
      <c r="G64" s="21"/>
      <c r="H64" s="21"/>
      <c r="I64" s="21"/>
      <c r="J64" s="21"/>
      <c r="K64" s="22"/>
    </row>
    <row r="65" spans="1:11" ht="15.75" thickTop="1">
      <c r="A65" s="666" t="s">
        <v>17</v>
      </c>
      <c r="B65" s="667"/>
      <c r="C65" s="668"/>
      <c r="D65" s="575" t="s">
        <v>3</v>
      </c>
      <c r="E65" s="576"/>
      <c r="F65" s="576"/>
      <c r="G65" s="576"/>
      <c r="H65" s="576"/>
      <c r="I65" s="576"/>
      <c r="J65" s="576"/>
      <c r="K65" s="577"/>
    </row>
    <row r="66" spans="1:11" ht="28.5" customHeight="1">
      <c r="A66" s="520" t="s">
        <v>87</v>
      </c>
      <c r="B66" s="521"/>
      <c r="C66" s="522"/>
      <c r="D66" s="741" t="s">
        <v>40</v>
      </c>
      <c r="E66" s="742"/>
      <c r="F66" s="742"/>
      <c r="G66" s="742"/>
      <c r="H66" s="742"/>
      <c r="I66" s="742"/>
      <c r="J66" s="742"/>
      <c r="K66" s="743"/>
    </row>
    <row r="67" spans="1:11" ht="15" customHeight="1">
      <c r="A67" s="480"/>
      <c r="B67" s="481"/>
      <c r="C67" s="482"/>
      <c r="D67" s="705" t="s">
        <v>31</v>
      </c>
      <c r="E67" s="705"/>
      <c r="F67" s="706" t="s">
        <v>26</v>
      </c>
      <c r="G67" s="706"/>
      <c r="H67" s="706"/>
      <c r="I67" s="706" t="s">
        <v>76</v>
      </c>
      <c r="J67" s="707" t="s">
        <v>74</v>
      </c>
      <c r="K67" s="706" t="s">
        <v>52</v>
      </c>
    </row>
    <row r="68" spans="1:11" ht="15">
      <c r="A68" s="483"/>
      <c r="B68" s="484"/>
      <c r="C68" s="485"/>
      <c r="D68" s="705"/>
      <c r="E68" s="705"/>
      <c r="F68" s="706"/>
      <c r="G68" s="706"/>
      <c r="H68" s="706"/>
      <c r="I68" s="706"/>
      <c r="J68" s="707"/>
      <c r="K68" s="706"/>
    </row>
    <row r="69" spans="1:11" ht="30" customHeight="1" hidden="1">
      <c r="A69" s="738"/>
      <c r="B69" s="739"/>
      <c r="C69" s="740"/>
      <c r="D69" s="744"/>
      <c r="E69" s="744"/>
      <c r="F69" s="745"/>
      <c r="G69" s="745"/>
      <c r="H69" s="745"/>
      <c r="I69" s="47">
        <f>CEILING(D69*F69,1)</f>
        <v>0</v>
      </c>
      <c r="J69" s="78"/>
      <c r="K69" s="47">
        <f>IF(I69-J69&lt;0,0,I69-J69)</f>
        <v>0</v>
      </c>
    </row>
    <row r="70" spans="1:11" ht="30" customHeight="1">
      <c r="A70" s="738" t="s">
        <v>56</v>
      </c>
      <c r="B70" s="739"/>
      <c r="C70" s="740"/>
      <c r="D70" s="744"/>
      <c r="E70" s="744"/>
      <c r="F70" s="745"/>
      <c r="G70" s="745"/>
      <c r="H70" s="745"/>
      <c r="I70" s="47">
        <f>CEILING(D70*F70,1)</f>
        <v>0</v>
      </c>
      <c r="J70" s="82"/>
      <c r="K70" s="47">
        <f>IF(I70-J70&lt;0,0,I70-J70)</f>
        <v>0</v>
      </c>
    </row>
    <row r="71" spans="1:11" ht="15">
      <c r="A71" s="468" t="s">
        <v>20</v>
      </c>
      <c r="B71" s="469"/>
      <c r="C71" s="469"/>
      <c r="D71" s="469"/>
      <c r="E71" s="469"/>
      <c r="F71" s="469"/>
      <c r="G71" s="469"/>
      <c r="H71" s="470"/>
      <c r="I71" s="47">
        <f>SUM(I69:I70)</f>
        <v>0</v>
      </c>
      <c r="J71" s="47">
        <f>SUM(J69:J70)</f>
        <v>0</v>
      </c>
      <c r="K71" s="47">
        <f>SUM(K69:K70)</f>
        <v>0</v>
      </c>
    </row>
    <row r="72" spans="1:11" ht="22.5" customHeight="1">
      <c r="A72" s="57" t="s">
        <v>21</v>
      </c>
      <c r="B72" s="76"/>
      <c r="C72" s="120"/>
      <c r="D72" s="77"/>
      <c r="E72" s="77"/>
      <c r="F72" s="77"/>
      <c r="G72" s="77"/>
      <c r="H72" s="77"/>
      <c r="I72" s="55"/>
      <c r="J72" s="55"/>
      <c r="K72" s="56"/>
    </row>
    <row r="73" spans="1:11" ht="200.1" customHeight="1">
      <c r="A73" s="758"/>
      <c r="B73" s="759"/>
      <c r="C73" s="759"/>
      <c r="D73" s="759"/>
      <c r="E73" s="759"/>
      <c r="F73" s="759"/>
      <c r="G73" s="759"/>
      <c r="H73" s="759"/>
      <c r="I73" s="759"/>
      <c r="J73" s="759"/>
      <c r="K73" s="760"/>
    </row>
    <row r="74" spans="1:11" ht="16.5" customHeight="1" hidden="1">
      <c r="A74" s="761"/>
      <c r="B74" s="762"/>
      <c r="C74" s="762"/>
      <c r="D74" s="762"/>
      <c r="E74" s="762"/>
      <c r="F74" s="762"/>
      <c r="G74" s="762"/>
      <c r="H74" s="762"/>
      <c r="I74" s="762"/>
      <c r="J74" s="762"/>
      <c r="K74" s="763"/>
    </row>
    <row r="75" spans="1:11" ht="15.75" thickBot="1">
      <c r="A75" s="793" t="s">
        <v>229</v>
      </c>
      <c r="B75" s="794"/>
      <c r="C75" s="21"/>
      <c r="D75" s="21"/>
      <c r="E75" s="21"/>
      <c r="F75" s="21"/>
      <c r="G75" s="21"/>
      <c r="H75" s="21"/>
      <c r="I75" s="21"/>
      <c r="J75" s="21"/>
      <c r="K75" s="22"/>
    </row>
    <row r="76" spans="1:11" ht="15.75" thickTop="1">
      <c r="A76" s="666" t="s">
        <v>18</v>
      </c>
      <c r="B76" s="667"/>
      <c r="C76" s="667"/>
      <c r="D76" s="667"/>
      <c r="E76" s="667"/>
      <c r="F76" s="667"/>
      <c r="G76" s="667"/>
      <c r="H76" s="667"/>
      <c r="I76" s="667"/>
      <c r="J76" s="667"/>
      <c r="K76" s="668"/>
    </row>
    <row r="77" spans="1:11" ht="56.25" customHeight="1">
      <c r="A77" s="520" t="s">
        <v>235</v>
      </c>
      <c r="B77" s="521"/>
      <c r="C77" s="521"/>
      <c r="D77" s="521"/>
      <c r="E77" s="521"/>
      <c r="F77" s="521"/>
      <c r="G77" s="521"/>
      <c r="H77" s="521"/>
      <c r="I77" s="521"/>
      <c r="J77" s="521"/>
      <c r="K77" s="522"/>
    </row>
    <row r="78" spans="1:11" ht="15" customHeight="1">
      <c r="A78" s="480"/>
      <c r="B78" s="481"/>
      <c r="C78" s="481"/>
      <c r="D78" s="481"/>
      <c r="E78" s="481"/>
      <c r="F78" s="481"/>
      <c r="G78" s="481"/>
      <c r="H78" s="482"/>
      <c r="I78" s="706" t="s">
        <v>76</v>
      </c>
      <c r="J78" s="707" t="s">
        <v>74</v>
      </c>
      <c r="K78" s="706" t="s">
        <v>52</v>
      </c>
    </row>
    <row r="79" spans="1:11" ht="15.75" thickBot="1">
      <c r="A79" s="483"/>
      <c r="B79" s="484"/>
      <c r="C79" s="484"/>
      <c r="D79" s="484"/>
      <c r="E79" s="484"/>
      <c r="F79" s="484"/>
      <c r="G79" s="484"/>
      <c r="H79" s="485"/>
      <c r="I79" s="747"/>
      <c r="J79" s="707"/>
      <c r="K79" s="706"/>
    </row>
    <row r="80" spans="1:11" ht="30" customHeight="1" hidden="1">
      <c r="A80" s="748"/>
      <c r="B80" s="749"/>
      <c r="C80" s="749"/>
      <c r="D80" s="749"/>
      <c r="E80" s="749"/>
      <c r="F80" s="749"/>
      <c r="G80" s="749"/>
      <c r="H80" s="750"/>
      <c r="I80" s="71"/>
      <c r="J80" s="78"/>
      <c r="K80" s="47">
        <f>IF(I80-J80&lt;0,0,I80-J80)</f>
        <v>0</v>
      </c>
    </row>
    <row r="81" spans="1:11" ht="30" customHeight="1" hidden="1" thickBot="1">
      <c r="A81" s="755"/>
      <c r="B81" s="756"/>
      <c r="C81" s="756"/>
      <c r="D81" s="756"/>
      <c r="E81" s="756"/>
      <c r="F81" s="756"/>
      <c r="G81" s="756"/>
      <c r="H81" s="757"/>
      <c r="I81" s="89"/>
      <c r="J81" s="90"/>
      <c r="K81" s="80">
        <f>IF(I81-J81&lt;0,0,I81-J81)</f>
        <v>0</v>
      </c>
    </row>
    <row r="82" spans="1:11" ht="15.75" thickTop="1">
      <c r="A82" s="81" t="s">
        <v>13</v>
      </c>
      <c r="B82" s="630" t="s">
        <v>14</v>
      </c>
      <c r="C82" s="632"/>
      <c r="D82" s="630" t="s">
        <v>15</v>
      </c>
      <c r="E82" s="632"/>
      <c r="F82" s="630" t="s">
        <v>3</v>
      </c>
      <c r="G82" s="631"/>
      <c r="H82" s="631"/>
      <c r="I82" s="631"/>
      <c r="J82" s="631"/>
      <c r="K82" s="632"/>
    </row>
    <row r="83" spans="1:11" ht="47.25" customHeight="1">
      <c r="A83" s="73" t="s">
        <v>24</v>
      </c>
      <c r="B83" s="520" t="s">
        <v>86</v>
      </c>
      <c r="C83" s="522"/>
      <c r="D83" s="520" t="s">
        <v>25</v>
      </c>
      <c r="E83" s="522"/>
      <c r="F83" s="520" t="s">
        <v>28</v>
      </c>
      <c r="G83" s="521"/>
      <c r="H83" s="521"/>
      <c r="I83" s="521"/>
      <c r="J83" s="521"/>
      <c r="K83" s="522"/>
    </row>
    <row r="84" spans="1:11" ht="15" customHeight="1">
      <c r="A84" s="480"/>
      <c r="B84" s="481"/>
      <c r="C84" s="481"/>
      <c r="D84" s="481"/>
      <c r="E84" s="482"/>
      <c r="F84" s="706" t="s">
        <v>26</v>
      </c>
      <c r="G84" s="707" t="s">
        <v>72</v>
      </c>
      <c r="H84" s="706" t="s">
        <v>27</v>
      </c>
      <c r="I84" s="706" t="s">
        <v>76</v>
      </c>
      <c r="J84" s="707" t="s">
        <v>74</v>
      </c>
      <c r="K84" s="706" t="s">
        <v>52</v>
      </c>
    </row>
    <row r="85" spans="1:11" s="19" customFormat="1" ht="33.75" customHeight="1">
      <c r="A85" s="483"/>
      <c r="B85" s="484"/>
      <c r="C85" s="484"/>
      <c r="D85" s="484"/>
      <c r="E85" s="485"/>
      <c r="F85" s="706"/>
      <c r="G85" s="707"/>
      <c r="H85" s="706"/>
      <c r="I85" s="706"/>
      <c r="J85" s="707"/>
      <c r="K85" s="706"/>
    </row>
    <row r="86" spans="1:11" s="19" customFormat="1" ht="45" customHeight="1" hidden="1">
      <c r="A86" s="48"/>
      <c r="B86" s="722"/>
      <c r="C86" s="723"/>
      <c r="D86" s="511"/>
      <c r="E86" s="511"/>
      <c r="F86" s="79"/>
      <c r="G86" s="72"/>
      <c r="H86" s="49"/>
      <c r="I86" s="47">
        <f>CEILING(F86*G86*H86,1)</f>
        <v>0</v>
      </c>
      <c r="J86" s="78"/>
      <c r="K86" s="47">
        <f>IF(I86-J86&lt;0,0,I86-J86)</f>
        <v>0</v>
      </c>
    </row>
    <row r="87" spans="1:11" s="19" customFormat="1" ht="45" customHeight="1" hidden="1">
      <c r="A87" s="84"/>
      <c r="B87" s="85"/>
      <c r="C87" s="118"/>
      <c r="D87" s="704"/>
      <c r="E87" s="704"/>
      <c r="F87" s="88"/>
      <c r="G87" s="86"/>
      <c r="H87" s="87"/>
      <c r="I87" s="47">
        <f>CEILING(F87*G87*H87,1)</f>
        <v>0</v>
      </c>
      <c r="J87" s="82"/>
      <c r="K87" s="47">
        <f>IF(I87-J87&lt;0,0,I87-J87)</f>
        <v>0</v>
      </c>
    </row>
    <row r="88" spans="1:11" ht="15">
      <c r="A88" s="468" t="s">
        <v>20</v>
      </c>
      <c r="B88" s="469"/>
      <c r="C88" s="469"/>
      <c r="D88" s="469"/>
      <c r="E88" s="469"/>
      <c r="F88" s="469"/>
      <c r="G88" s="469"/>
      <c r="H88" s="470"/>
      <c r="I88" s="47">
        <f>SUM(I80:I81,I86:I87)</f>
        <v>0</v>
      </c>
      <c r="J88" s="47">
        <f>SUM(J80:J87)</f>
        <v>0</v>
      </c>
      <c r="K88" s="47">
        <f>SUM(K80:K87)</f>
        <v>0</v>
      </c>
    </row>
    <row r="89" spans="1:11" ht="22.5" customHeight="1">
      <c r="A89" s="57" t="s">
        <v>21</v>
      </c>
      <c r="B89" s="76"/>
      <c r="C89" s="120"/>
      <c r="D89" s="77"/>
      <c r="E89" s="77"/>
      <c r="F89" s="77"/>
      <c r="G89" s="77"/>
      <c r="H89" s="77"/>
      <c r="I89" s="55"/>
      <c r="J89" s="55"/>
      <c r="K89" s="56"/>
    </row>
    <row r="90" spans="1:11" ht="200.1" customHeight="1">
      <c r="A90" s="397"/>
      <c r="B90" s="398"/>
      <c r="C90" s="398"/>
      <c r="D90" s="398"/>
      <c r="E90" s="398"/>
      <c r="F90" s="398"/>
      <c r="G90" s="398"/>
      <c r="H90" s="398"/>
      <c r="I90" s="398"/>
      <c r="J90" s="398"/>
      <c r="K90" s="399"/>
    </row>
    <row r="91" spans="1:11" ht="16.5" customHeight="1" hidden="1">
      <c r="A91" s="403"/>
      <c r="B91" s="404"/>
      <c r="C91" s="404"/>
      <c r="D91" s="404"/>
      <c r="E91" s="404"/>
      <c r="F91" s="404"/>
      <c r="G91" s="404"/>
      <c r="H91" s="404"/>
      <c r="I91" s="404"/>
      <c r="J91" s="404"/>
      <c r="K91" s="405"/>
    </row>
    <row r="92" spans="1:11" ht="15.75" thickBot="1">
      <c r="A92" s="23" t="s">
        <v>47</v>
      </c>
      <c r="B92" s="24"/>
      <c r="C92" s="24"/>
      <c r="D92" s="24"/>
      <c r="E92" s="24"/>
      <c r="F92" s="24"/>
      <c r="G92" s="24"/>
      <c r="H92" s="24"/>
      <c r="I92" s="24"/>
      <c r="J92" s="24"/>
      <c r="K92" s="25"/>
    </row>
    <row r="93" spans="1:11" ht="15.75" thickTop="1">
      <c r="A93" s="666" t="s">
        <v>49</v>
      </c>
      <c r="B93" s="667"/>
      <c r="C93" s="667"/>
      <c r="D93" s="667"/>
      <c r="E93" s="667"/>
      <c r="F93" s="667"/>
      <c r="G93" s="667"/>
      <c r="H93" s="667"/>
      <c r="I93" s="667"/>
      <c r="J93" s="667"/>
      <c r="K93" s="668"/>
    </row>
    <row r="94" spans="1:11" ht="28.5" customHeight="1">
      <c r="A94" s="520" t="s">
        <v>48</v>
      </c>
      <c r="B94" s="521"/>
      <c r="C94" s="521"/>
      <c r="D94" s="521"/>
      <c r="E94" s="521"/>
      <c r="F94" s="521"/>
      <c r="G94" s="521"/>
      <c r="H94" s="521"/>
      <c r="I94" s="521"/>
      <c r="J94" s="521"/>
      <c r="K94" s="522"/>
    </row>
    <row r="95" spans="1:11" ht="15" customHeight="1">
      <c r="A95" s="480"/>
      <c r="B95" s="481"/>
      <c r="C95" s="481"/>
      <c r="D95" s="481"/>
      <c r="E95" s="481"/>
      <c r="F95" s="481"/>
      <c r="G95" s="481"/>
      <c r="H95" s="482"/>
      <c r="I95" s="706" t="s">
        <v>76</v>
      </c>
      <c r="J95" s="707" t="s">
        <v>74</v>
      </c>
      <c r="K95" s="706" t="s">
        <v>52</v>
      </c>
    </row>
    <row r="96" spans="1:11" ht="15">
      <c r="A96" s="483"/>
      <c r="B96" s="484"/>
      <c r="C96" s="484"/>
      <c r="D96" s="484"/>
      <c r="E96" s="484"/>
      <c r="F96" s="484"/>
      <c r="G96" s="484"/>
      <c r="H96" s="485"/>
      <c r="I96" s="747"/>
      <c r="J96" s="707"/>
      <c r="K96" s="706"/>
    </row>
    <row r="97" spans="1:11" ht="30" customHeight="1" hidden="1">
      <c r="A97" s="748"/>
      <c r="B97" s="749"/>
      <c r="C97" s="749"/>
      <c r="D97" s="749"/>
      <c r="E97" s="749"/>
      <c r="F97" s="749"/>
      <c r="G97" s="749"/>
      <c r="H97" s="750"/>
      <c r="I97" s="71"/>
      <c r="J97" s="78"/>
      <c r="K97" s="47">
        <f>IF(I97-J97&lt;0,0,I97-J97)</f>
        <v>0</v>
      </c>
    </row>
    <row r="98" spans="1:11" ht="30" customHeight="1" hidden="1">
      <c r="A98" s="727"/>
      <c r="B98" s="746"/>
      <c r="C98" s="746"/>
      <c r="D98" s="746"/>
      <c r="E98" s="746"/>
      <c r="F98" s="746"/>
      <c r="G98" s="746"/>
      <c r="H98" s="728"/>
      <c r="I98" s="91"/>
      <c r="J98" s="82"/>
      <c r="K98" s="47">
        <f>IF(I98-J98&lt;0,0,I98-J98)</f>
        <v>0</v>
      </c>
    </row>
    <row r="99" spans="1:11" ht="15">
      <c r="A99" s="468" t="s">
        <v>20</v>
      </c>
      <c r="B99" s="469"/>
      <c r="C99" s="469"/>
      <c r="D99" s="469"/>
      <c r="E99" s="469"/>
      <c r="F99" s="469"/>
      <c r="G99" s="469"/>
      <c r="H99" s="470"/>
      <c r="I99" s="47">
        <f>SUM(I97:I98)</f>
        <v>0</v>
      </c>
      <c r="J99" s="47">
        <f>SUM(J97:J98)</f>
        <v>0</v>
      </c>
      <c r="K99" s="47">
        <f>SUM(K97:K98)</f>
        <v>0</v>
      </c>
    </row>
    <row r="100" spans="1:11" ht="22.5" customHeight="1">
      <c r="A100" s="57" t="s">
        <v>21</v>
      </c>
      <c r="B100" s="76"/>
      <c r="C100" s="120"/>
      <c r="D100" s="77"/>
      <c r="E100" s="77"/>
      <c r="F100" s="77"/>
      <c r="G100" s="77"/>
      <c r="H100" s="77"/>
      <c r="I100" s="55"/>
      <c r="J100" s="55"/>
      <c r="K100" s="56"/>
    </row>
    <row r="101" spans="1:11" ht="200.1" customHeight="1">
      <c r="A101" s="397"/>
      <c r="B101" s="398"/>
      <c r="C101" s="398"/>
      <c r="D101" s="398"/>
      <c r="E101" s="398"/>
      <c r="F101" s="398"/>
      <c r="G101" s="398"/>
      <c r="H101" s="398"/>
      <c r="I101" s="398"/>
      <c r="J101" s="398"/>
      <c r="K101" s="399"/>
    </row>
    <row r="102" spans="1:11" ht="16.5" customHeight="1" hidden="1">
      <c r="A102" s="403"/>
      <c r="B102" s="404"/>
      <c r="C102" s="404"/>
      <c r="D102" s="404"/>
      <c r="E102" s="404"/>
      <c r="F102" s="404"/>
      <c r="G102" s="404"/>
      <c r="H102" s="404"/>
      <c r="I102" s="404"/>
      <c r="J102" s="404"/>
      <c r="K102" s="405"/>
    </row>
    <row r="103" spans="1:11" ht="15.75" thickBot="1">
      <c r="A103" s="23" t="s">
        <v>46</v>
      </c>
      <c r="B103" s="24"/>
      <c r="C103" s="24"/>
      <c r="D103" s="24"/>
      <c r="E103" s="24"/>
      <c r="F103" s="24"/>
      <c r="G103" s="24"/>
      <c r="H103" s="24"/>
      <c r="I103" s="24"/>
      <c r="J103" s="24"/>
      <c r="K103" s="25"/>
    </row>
    <row r="104" spans="1:11" ht="15.75" thickTop="1">
      <c r="A104" s="666" t="s">
        <v>19</v>
      </c>
      <c r="B104" s="667"/>
      <c r="C104" s="668"/>
      <c r="D104" s="575" t="s">
        <v>3</v>
      </c>
      <c r="E104" s="576"/>
      <c r="F104" s="576"/>
      <c r="G104" s="576"/>
      <c r="H104" s="576"/>
      <c r="I104" s="576"/>
      <c r="J104" s="576"/>
      <c r="K104" s="577"/>
    </row>
    <row r="105" spans="1:11" ht="28.5" customHeight="1">
      <c r="A105" s="520" t="s">
        <v>88</v>
      </c>
      <c r="B105" s="521"/>
      <c r="C105" s="522"/>
      <c r="D105" s="520" t="s">
        <v>83</v>
      </c>
      <c r="E105" s="521"/>
      <c r="F105" s="521"/>
      <c r="G105" s="521"/>
      <c r="H105" s="521"/>
      <c r="I105" s="521"/>
      <c r="J105" s="521"/>
      <c r="K105" s="522"/>
    </row>
    <row r="106" spans="1:11" ht="15" customHeight="1">
      <c r="A106" s="480"/>
      <c r="B106" s="481"/>
      <c r="C106" s="482"/>
      <c r="D106" s="705" t="s">
        <v>96</v>
      </c>
      <c r="E106" s="705"/>
      <c r="F106" s="706" t="s">
        <v>105</v>
      </c>
      <c r="G106" s="706"/>
      <c r="H106" s="706"/>
      <c r="I106" s="706" t="s">
        <v>76</v>
      </c>
      <c r="J106" s="707" t="s">
        <v>74</v>
      </c>
      <c r="K106" s="706" t="s">
        <v>52</v>
      </c>
    </row>
    <row r="107" spans="1:11" ht="15">
      <c r="A107" s="483"/>
      <c r="B107" s="484"/>
      <c r="C107" s="485"/>
      <c r="D107" s="705"/>
      <c r="E107" s="705"/>
      <c r="F107" s="706"/>
      <c r="G107" s="706"/>
      <c r="H107" s="706"/>
      <c r="I107" s="706"/>
      <c r="J107" s="707"/>
      <c r="K107" s="706"/>
    </row>
    <row r="108" spans="1:11" ht="31.5" customHeight="1" hidden="1">
      <c r="A108" s="465"/>
      <c r="B108" s="466"/>
      <c r="C108" s="467"/>
      <c r="D108" s="709"/>
      <c r="E108" s="709"/>
      <c r="F108" s="751"/>
      <c r="G108" s="751"/>
      <c r="H108" s="751"/>
      <c r="I108" s="47">
        <f>CEILING(D108*F108,1)</f>
        <v>0</v>
      </c>
      <c r="J108" s="78"/>
      <c r="K108" s="47">
        <f>IF(I108-J108&lt;0,0,I108-J108)</f>
        <v>0</v>
      </c>
    </row>
    <row r="109" spans="1:11" ht="31.5" customHeight="1" hidden="1">
      <c r="A109" s="752"/>
      <c r="B109" s="753"/>
      <c r="C109" s="124"/>
      <c r="D109" s="745"/>
      <c r="E109" s="745"/>
      <c r="F109" s="754"/>
      <c r="G109" s="754"/>
      <c r="H109" s="754"/>
      <c r="I109" s="47">
        <f>CEILING(D109*F109,1)</f>
        <v>0</v>
      </c>
      <c r="J109" s="82"/>
      <c r="K109" s="47">
        <f>IF(I109-J109&lt;0,0,I109-J109)</f>
        <v>0</v>
      </c>
    </row>
    <row r="110" spans="1:11" ht="15">
      <c r="A110" s="468" t="s">
        <v>20</v>
      </c>
      <c r="B110" s="469"/>
      <c r="C110" s="469"/>
      <c r="D110" s="469"/>
      <c r="E110" s="469"/>
      <c r="F110" s="469"/>
      <c r="G110" s="469"/>
      <c r="H110" s="470"/>
      <c r="I110" s="47">
        <f>SUM(I108:I109)</f>
        <v>0</v>
      </c>
      <c r="J110" s="47">
        <f>SUM(J108:J109)</f>
        <v>0</v>
      </c>
      <c r="K110" s="47">
        <f>SUM(K108:K109)</f>
        <v>0</v>
      </c>
    </row>
    <row r="111" spans="1:11" ht="22.5" customHeight="1">
      <c r="A111" s="57" t="s">
        <v>21</v>
      </c>
      <c r="B111" s="76"/>
      <c r="C111" s="120"/>
      <c r="D111" s="77"/>
      <c r="E111" s="77"/>
      <c r="F111" s="77"/>
      <c r="G111" s="77"/>
      <c r="H111" s="77"/>
      <c r="I111" s="55"/>
      <c r="J111" s="55"/>
      <c r="K111" s="56"/>
    </row>
    <row r="112" spans="1:11" ht="200.1" customHeight="1">
      <c r="A112" s="397"/>
      <c r="B112" s="398"/>
      <c r="C112" s="398"/>
      <c r="D112" s="398"/>
      <c r="E112" s="398"/>
      <c r="F112" s="398"/>
      <c r="G112" s="398"/>
      <c r="H112" s="398"/>
      <c r="I112" s="398"/>
      <c r="J112" s="398"/>
      <c r="K112" s="399"/>
    </row>
    <row r="113" spans="1:11" ht="16.5" customHeight="1">
      <c r="A113" s="403"/>
      <c r="B113" s="404"/>
      <c r="C113" s="404"/>
      <c r="D113" s="404"/>
      <c r="E113" s="404"/>
      <c r="F113" s="404"/>
      <c r="G113" s="404"/>
      <c r="H113" s="404"/>
      <c r="I113" s="404"/>
      <c r="J113" s="404"/>
      <c r="K113" s="405"/>
    </row>
    <row r="114" spans="1:11" ht="21">
      <c r="A114" s="543" t="s">
        <v>71</v>
      </c>
      <c r="B114" s="544"/>
      <c r="C114" s="544"/>
      <c r="D114" s="544"/>
      <c r="E114" s="544"/>
      <c r="F114" s="544"/>
      <c r="G114" s="544"/>
      <c r="H114" s="544"/>
      <c r="I114" s="544"/>
      <c r="J114" s="544"/>
      <c r="K114" s="545"/>
    </row>
    <row r="115" spans="1:11" ht="15">
      <c r="A115" s="540" t="s">
        <v>32</v>
      </c>
      <c r="B115" s="541"/>
      <c r="C115" s="541"/>
      <c r="D115" s="541"/>
      <c r="E115" s="541"/>
      <c r="F115" s="541"/>
      <c r="G115" s="541"/>
      <c r="H115" s="541"/>
      <c r="I115" s="541"/>
      <c r="J115" s="542"/>
      <c r="K115" s="33">
        <f>'Budget Summary'!H7</f>
        <v>0</v>
      </c>
    </row>
    <row r="116" spans="1:11" ht="15">
      <c r="A116" s="537" t="s">
        <v>33</v>
      </c>
      <c r="B116" s="538"/>
      <c r="C116" s="538"/>
      <c r="D116" s="538"/>
      <c r="E116" s="538"/>
      <c r="F116" s="538"/>
      <c r="G116" s="538"/>
      <c r="H116" s="538"/>
      <c r="I116" s="538"/>
      <c r="J116" s="539"/>
      <c r="K116" s="35">
        <f>'Budget Summary'!H8</f>
        <v>0</v>
      </c>
    </row>
    <row r="117" spans="1:11" ht="15">
      <c r="A117" s="540" t="s">
        <v>34</v>
      </c>
      <c r="B117" s="541"/>
      <c r="C117" s="541"/>
      <c r="D117" s="541"/>
      <c r="E117" s="541"/>
      <c r="F117" s="541"/>
      <c r="G117" s="541"/>
      <c r="H117" s="541"/>
      <c r="I117" s="541"/>
      <c r="J117" s="542"/>
      <c r="K117" s="34">
        <f>'Budget Summary'!H9</f>
        <v>0</v>
      </c>
    </row>
    <row r="118" spans="1:11" ht="15">
      <c r="A118" s="537" t="s">
        <v>35</v>
      </c>
      <c r="B118" s="538"/>
      <c r="C118" s="538"/>
      <c r="D118" s="538"/>
      <c r="E118" s="538"/>
      <c r="F118" s="538"/>
      <c r="G118" s="538"/>
      <c r="H118" s="538"/>
      <c r="I118" s="538"/>
      <c r="J118" s="539"/>
      <c r="K118" s="35">
        <f>'Budget Summary'!H10</f>
        <v>0</v>
      </c>
    </row>
    <row r="119" spans="1:11" ht="15">
      <c r="A119" s="701" t="s">
        <v>37</v>
      </c>
      <c r="B119" s="702"/>
      <c r="C119" s="702"/>
      <c r="D119" s="702"/>
      <c r="E119" s="702"/>
      <c r="F119" s="702"/>
      <c r="G119" s="702"/>
      <c r="H119" s="702"/>
      <c r="I119" s="702"/>
      <c r="J119" s="703"/>
      <c r="K119" s="34">
        <f>'Budget Summary'!H11</f>
        <v>0</v>
      </c>
    </row>
    <row r="120" spans="1:11" ht="15">
      <c r="A120" s="537" t="s">
        <v>39</v>
      </c>
      <c r="B120" s="538"/>
      <c r="C120" s="538"/>
      <c r="D120" s="538"/>
      <c r="E120" s="538"/>
      <c r="F120" s="538"/>
      <c r="G120" s="538"/>
      <c r="H120" s="538"/>
      <c r="I120" s="538"/>
      <c r="J120" s="539"/>
      <c r="K120" s="35" t="str">
        <f>'Budget Summary'!H12</f>
        <v>N/A</v>
      </c>
    </row>
    <row r="121" spans="1:11" ht="15">
      <c r="A121" s="540" t="s">
        <v>230</v>
      </c>
      <c r="B121" s="541"/>
      <c r="C121" s="541"/>
      <c r="D121" s="541"/>
      <c r="E121" s="541"/>
      <c r="F121" s="541"/>
      <c r="G121" s="541"/>
      <c r="H121" s="541"/>
      <c r="I121" s="541"/>
      <c r="J121" s="542"/>
      <c r="K121" s="34">
        <f>'Budget Summary'!H13</f>
        <v>0</v>
      </c>
    </row>
    <row r="122" spans="1:11" ht="15">
      <c r="A122" s="537" t="s">
        <v>45</v>
      </c>
      <c r="B122" s="538"/>
      <c r="C122" s="538"/>
      <c r="D122" s="538"/>
      <c r="E122" s="538"/>
      <c r="F122" s="538"/>
      <c r="G122" s="538"/>
      <c r="H122" s="538"/>
      <c r="I122" s="538"/>
      <c r="J122" s="539"/>
      <c r="K122" s="35">
        <f>'Budget Summary'!H14</f>
        <v>0</v>
      </c>
    </row>
    <row r="123" spans="1:11" ht="15">
      <c r="A123" s="546" t="s">
        <v>50</v>
      </c>
      <c r="B123" s="547"/>
      <c r="C123" s="547"/>
      <c r="D123" s="547"/>
      <c r="E123" s="547"/>
      <c r="F123" s="547"/>
      <c r="G123" s="547"/>
      <c r="H123" s="547"/>
      <c r="I123" s="547"/>
      <c r="J123" s="548"/>
      <c r="K123" s="36">
        <f>'Budget Summary'!H16</f>
        <v>0</v>
      </c>
    </row>
    <row r="124" spans="1:11" ht="15">
      <c r="A124" s="540" t="s">
        <v>46</v>
      </c>
      <c r="B124" s="541"/>
      <c r="C124" s="541"/>
      <c r="D124" s="541"/>
      <c r="E124" s="541"/>
      <c r="F124" s="541"/>
      <c r="G124" s="541"/>
      <c r="H124" s="541"/>
      <c r="I124" s="541"/>
      <c r="J124" s="542"/>
      <c r="K124" s="34">
        <f>'Budget Summary'!H17</f>
        <v>0</v>
      </c>
    </row>
    <row r="125" spans="1:11" ht="15">
      <c r="A125" s="546" t="s">
        <v>51</v>
      </c>
      <c r="B125" s="547"/>
      <c r="C125" s="547"/>
      <c r="D125" s="547"/>
      <c r="E125" s="547"/>
      <c r="F125" s="547"/>
      <c r="G125" s="547"/>
      <c r="H125" s="547"/>
      <c r="I125" s="547"/>
      <c r="J125" s="548"/>
      <c r="K125" s="36">
        <f>'Budget Summary'!H19</f>
        <v>0</v>
      </c>
    </row>
    <row r="126" spans="1:11" ht="15">
      <c r="A126" s="540" t="s">
        <v>52</v>
      </c>
      <c r="B126" s="541"/>
      <c r="C126" s="541"/>
      <c r="D126" s="541"/>
      <c r="E126" s="541"/>
      <c r="F126" s="541"/>
      <c r="G126" s="541"/>
      <c r="H126" s="541"/>
      <c r="I126" s="541"/>
      <c r="J126" s="542"/>
      <c r="K126" s="37">
        <f>'Budget Summary'!H22</f>
        <v>0</v>
      </c>
    </row>
    <row r="127" spans="1:11" ht="15">
      <c r="A127" s="537" t="s">
        <v>74</v>
      </c>
      <c r="B127" s="538"/>
      <c r="C127" s="538"/>
      <c r="D127" s="538"/>
      <c r="E127" s="538"/>
      <c r="F127" s="538"/>
      <c r="G127" s="538"/>
      <c r="H127" s="538"/>
      <c r="I127" s="538"/>
      <c r="J127" s="539"/>
      <c r="K127" s="38">
        <f>'Budget Summary'!H23</f>
        <v>0</v>
      </c>
    </row>
    <row r="128" spans="1:11" ht="15">
      <c r="A128" s="540" t="s">
        <v>77</v>
      </c>
      <c r="B128" s="541"/>
      <c r="C128" s="541"/>
      <c r="D128" s="541"/>
      <c r="E128" s="541"/>
      <c r="F128" s="541"/>
      <c r="G128" s="541"/>
      <c r="H128" s="541"/>
      <c r="I128" s="541"/>
      <c r="J128" s="542"/>
      <c r="K128" s="37" t="str">
        <f>'Budget Summary'!H24</f>
        <v>N/A</v>
      </c>
    </row>
    <row r="129" ht="15">
      <c r="A129" s="14"/>
    </row>
    <row r="130" ht="15">
      <c r="A130" s="14"/>
    </row>
    <row r="131" ht="15">
      <c r="A131" s="14"/>
    </row>
    <row r="132" ht="15">
      <c r="A132" s="14"/>
    </row>
    <row r="133" ht="15">
      <c r="A133" s="14"/>
    </row>
    <row r="134" ht="15">
      <c r="A134" s="14"/>
    </row>
    <row r="135" ht="15">
      <c r="A135" s="14"/>
    </row>
    <row r="136" ht="15">
      <c r="A136" s="14"/>
    </row>
    <row r="137" ht="15">
      <c r="A137" s="14"/>
    </row>
    <row r="138" ht="15">
      <c r="A138" s="14"/>
    </row>
    <row r="139" ht="15">
      <c r="A139" s="14"/>
    </row>
    <row r="140" ht="15">
      <c r="A140" s="14"/>
    </row>
    <row r="141" ht="15">
      <c r="A141" s="14"/>
    </row>
    <row r="142" ht="15">
      <c r="A142" s="14"/>
    </row>
    <row r="143" ht="15">
      <c r="A143" s="14"/>
    </row>
    <row r="144" ht="15">
      <c r="A144" s="14"/>
    </row>
    <row r="145" ht="15">
      <c r="A145" s="14"/>
    </row>
    <row r="146" ht="15">
      <c r="A146" s="14"/>
    </row>
    <row r="147" ht="15">
      <c r="A147" s="14"/>
    </row>
    <row r="148" ht="15">
      <c r="A148" s="14"/>
    </row>
    <row r="149" ht="15">
      <c r="A149" s="14"/>
    </row>
    <row r="150" ht="15">
      <c r="A150" s="14"/>
    </row>
    <row r="151" ht="15">
      <c r="A151" s="14"/>
    </row>
    <row r="152" ht="15">
      <c r="A152" s="14"/>
    </row>
    <row r="153" ht="15">
      <c r="A153" s="14"/>
    </row>
    <row r="154" ht="15">
      <c r="A154" s="14"/>
    </row>
    <row r="155" ht="15">
      <c r="A155" s="14"/>
    </row>
    <row r="156" ht="15">
      <c r="A156" s="14"/>
    </row>
    <row r="157" ht="15">
      <c r="A157" s="14"/>
    </row>
    <row r="158" ht="15">
      <c r="A158" s="14"/>
    </row>
    <row r="159" ht="15">
      <c r="A159" s="14"/>
    </row>
    <row r="160" ht="15">
      <c r="A160" s="14"/>
    </row>
    <row r="161" ht="15">
      <c r="A161" s="14"/>
    </row>
    <row r="162" ht="15">
      <c r="A162" s="14"/>
    </row>
    <row r="163" ht="15">
      <c r="A163" s="14"/>
    </row>
    <row r="164" ht="15">
      <c r="A164" s="14"/>
    </row>
    <row r="165" ht="15">
      <c r="A165" s="14"/>
    </row>
    <row r="166" ht="15">
      <c r="A166" s="14"/>
    </row>
    <row r="167" ht="15">
      <c r="A167" s="14"/>
    </row>
    <row r="168" ht="15">
      <c r="A168" s="14"/>
    </row>
    <row r="169" ht="15">
      <c r="A169" s="14"/>
    </row>
    <row r="170" ht="15">
      <c r="A170" s="14"/>
    </row>
    <row r="171" ht="15">
      <c r="A171" s="14"/>
    </row>
    <row r="172" ht="15">
      <c r="A172" s="14"/>
    </row>
    <row r="173" ht="15">
      <c r="A173" s="14"/>
    </row>
    <row r="174" ht="15">
      <c r="A174" s="14"/>
    </row>
    <row r="175" ht="15">
      <c r="A175" s="14"/>
    </row>
    <row r="176" ht="15">
      <c r="A176" s="14"/>
    </row>
    <row r="177" ht="15">
      <c r="A177" s="14"/>
    </row>
    <row r="178" ht="15">
      <c r="A178" s="14"/>
    </row>
    <row r="179" ht="15">
      <c r="A179" s="14"/>
    </row>
    <row r="180" ht="15">
      <c r="A180" s="14"/>
    </row>
    <row r="181" ht="15">
      <c r="A181" s="14"/>
    </row>
    <row r="182" ht="15">
      <c r="A182" s="14"/>
    </row>
    <row r="183" ht="15">
      <c r="A183" s="14"/>
    </row>
    <row r="184" ht="15">
      <c r="A184" s="14"/>
    </row>
    <row r="185" ht="15">
      <c r="A185" s="14"/>
    </row>
    <row r="186" ht="15">
      <c r="A186" s="14"/>
    </row>
    <row r="187" ht="15">
      <c r="A187" s="14"/>
    </row>
    <row r="188" ht="15">
      <c r="A188" s="14"/>
    </row>
    <row r="189" ht="15">
      <c r="A189" s="14"/>
    </row>
    <row r="190" ht="15">
      <c r="A190" s="14"/>
    </row>
    <row r="191" ht="15">
      <c r="A191" s="14"/>
    </row>
    <row r="192" ht="15">
      <c r="A192" s="14"/>
    </row>
    <row r="193" ht="15">
      <c r="A193" s="14"/>
    </row>
    <row r="194" ht="15">
      <c r="A194" s="14"/>
    </row>
    <row r="195" ht="15">
      <c r="A195" s="14"/>
    </row>
    <row r="196" ht="15">
      <c r="A196" s="14"/>
    </row>
    <row r="197" ht="15">
      <c r="A197" s="14"/>
    </row>
    <row r="198" ht="15">
      <c r="A198" s="14"/>
    </row>
    <row r="199" ht="15">
      <c r="A199" s="14"/>
    </row>
    <row r="200" ht="15">
      <c r="A200" s="14"/>
    </row>
    <row r="201" ht="15">
      <c r="A201" s="14"/>
    </row>
    <row r="202" ht="15">
      <c r="A202" s="14"/>
    </row>
    <row r="203" ht="15">
      <c r="A203" s="14"/>
    </row>
    <row r="204" ht="15">
      <c r="A204" s="14"/>
    </row>
    <row r="205" ht="15">
      <c r="A205" s="14"/>
    </row>
    <row r="206" ht="15">
      <c r="A206" s="14"/>
    </row>
    <row r="207" ht="15">
      <c r="A207" s="14"/>
    </row>
    <row r="208" ht="15">
      <c r="A208" s="14"/>
    </row>
    <row r="209" ht="15">
      <c r="A209" s="14"/>
    </row>
    <row r="210" ht="15">
      <c r="A210" s="14"/>
    </row>
    <row r="211" ht="15">
      <c r="A211" s="14"/>
    </row>
    <row r="212" ht="15">
      <c r="A212" s="14"/>
    </row>
    <row r="213" ht="15">
      <c r="A213" s="14"/>
    </row>
    <row r="214" ht="15">
      <c r="A214" s="14"/>
    </row>
    <row r="215" ht="15">
      <c r="A215" s="14"/>
    </row>
    <row r="216" ht="15">
      <c r="A216" s="14"/>
    </row>
    <row r="217" ht="15">
      <c r="A217" s="14"/>
    </row>
    <row r="218" ht="15">
      <c r="A218" s="14"/>
    </row>
    <row r="219" ht="15">
      <c r="A219" s="14"/>
    </row>
    <row r="220" ht="15">
      <c r="A220" s="14"/>
    </row>
    <row r="221" ht="15">
      <c r="A221" s="14"/>
    </row>
    <row r="222" ht="15">
      <c r="A222" s="14"/>
    </row>
    <row r="223" ht="15">
      <c r="A223" s="14"/>
    </row>
    <row r="224" ht="15">
      <c r="A224" s="14"/>
    </row>
    <row r="225" ht="15">
      <c r="A225" s="14"/>
    </row>
    <row r="226" ht="15">
      <c r="A226" s="14"/>
    </row>
    <row r="227" ht="15">
      <c r="A227" s="14"/>
    </row>
    <row r="228" ht="15">
      <c r="A228" s="14"/>
    </row>
    <row r="229" ht="15">
      <c r="A229" s="14"/>
    </row>
    <row r="230" ht="15">
      <c r="A230" s="14"/>
    </row>
    <row r="231" ht="15">
      <c r="A231" s="14"/>
    </row>
    <row r="232" ht="15">
      <c r="A232" s="14"/>
    </row>
    <row r="233" ht="15">
      <c r="A233" s="14"/>
    </row>
    <row r="234" ht="15">
      <c r="A234" s="14"/>
    </row>
    <row r="235" ht="15">
      <c r="A235" s="14"/>
    </row>
    <row r="236" ht="15">
      <c r="A236" s="14"/>
    </row>
    <row r="237" ht="15">
      <c r="A237" s="14"/>
    </row>
    <row r="238" ht="15">
      <c r="A238" s="14"/>
    </row>
    <row r="239" ht="15">
      <c r="A239" s="14"/>
    </row>
    <row r="240" ht="15">
      <c r="A240" s="14"/>
    </row>
    <row r="241" ht="15">
      <c r="A241" s="14"/>
    </row>
    <row r="242" ht="15">
      <c r="A242" s="14"/>
    </row>
    <row r="243" ht="15">
      <c r="A243" s="14"/>
    </row>
    <row r="244" ht="15">
      <c r="A244" s="14"/>
    </row>
    <row r="245" ht="15">
      <c r="A245" s="14"/>
    </row>
    <row r="246" ht="15">
      <c r="A246" s="14"/>
    </row>
    <row r="247" ht="15">
      <c r="A247" s="14"/>
    </row>
    <row r="248" ht="15">
      <c r="A248" s="14"/>
    </row>
    <row r="249" ht="15">
      <c r="A249" s="14"/>
    </row>
    <row r="250" ht="15">
      <c r="A250" s="14"/>
    </row>
    <row r="251" ht="15">
      <c r="A251" s="14"/>
    </row>
    <row r="252" ht="15">
      <c r="A252" s="14"/>
    </row>
    <row r="253" ht="15">
      <c r="A253" s="14"/>
    </row>
    <row r="254" ht="15">
      <c r="A254" s="14"/>
    </row>
    <row r="255" ht="15">
      <c r="A255" s="14"/>
    </row>
    <row r="256" ht="15">
      <c r="A256" s="14"/>
    </row>
    <row r="257" ht="15">
      <c r="A257" s="14"/>
    </row>
    <row r="258" ht="15">
      <c r="A258" s="14"/>
    </row>
    <row r="259" ht="15">
      <c r="A259" s="14"/>
    </row>
    <row r="260" ht="15">
      <c r="A260" s="14"/>
    </row>
    <row r="261" ht="15">
      <c r="A261" s="14"/>
    </row>
    <row r="262" ht="15">
      <c r="A262" s="14"/>
    </row>
    <row r="263" ht="15">
      <c r="A263" s="14"/>
    </row>
    <row r="264" ht="15">
      <c r="A264" s="14"/>
    </row>
    <row r="265" ht="15">
      <c r="A265" s="14"/>
    </row>
    <row r="266" ht="15">
      <c r="A266" s="14"/>
    </row>
    <row r="267" ht="15">
      <c r="A267" s="14"/>
    </row>
    <row r="268" ht="15">
      <c r="A268" s="14"/>
    </row>
    <row r="269" ht="15">
      <c r="A269" s="14"/>
    </row>
    <row r="270" ht="15">
      <c r="A270" s="14"/>
    </row>
    <row r="271" ht="15">
      <c r="A271" s="14"/>
    </row>
    <row r="272" ht="15">
      <c r="A272" s="14"/>
    </row>
    <row r="273" ht="15">
      <c r="A273" s="14"/>
    </row>
    <row r="274" ht="15">
      <c r="A274" s="14"/>
    </row>
    <row r="275" ht="15">
      <c r="A275" s="14"/>
    </row>
    <row r="276" ht="15">
      <c r="A276" s="14"/>
    </row>
    <row r="277" ht="15">
      <c r="A277" s="14"/>
    </row>
    <row r="278" ht="15">
      <c r="A278" s="14"/>
    </row>
    <row r="279" ht="15">
      <c r="A279" s="14"/>
    </row>
    <row r="280" ht="15">
      <c r="A280" s="14"/>
    </row>
    <row r="281" ht="15">
      <c r="A281" s="14"/>
    </row>
    <row r="282" ht="15">
      <c r="A282" s="14"/>
    </row>
    <row r="283" ht="15">
      <c r="A283" s="14"/>
    </row>
    <row r="284" ht="15">
      <c r="A284" s="14"/>
    </row>
    <row r="285" ht="15">
      <c r="A285" s="14"/>
    </row>
    <row r="286" ht="15">
      <c r="A286" s="14"/>
    </row>
    <row r="287" ht="15">
      <c r="A287" s="14"/>
    </row>
    <row r="288" ht="15">
      <c r="A288" s="14"/>
    </row>
    <row r="289" ht="15">
      <c r="A289" s="14"/>
    </row>
    <row r="290" ht="15">
      <c r="A290" s="14"/>
    </row>
    <row r="291" ht="15">
      <c r="A291" s="14"/>
    </row>
    <row r="292" ht="15">
      <c r="A292" s="14"/>
    </row>
    <row r="293" ht="15">
      <c r="A293" s="14"/>
    </row>
    <row r="294" ht="15">
      <c r="A294" s="14"/>
    </row>
    <row r="295" ht="15">
      <c r="A295" s="14"/>
    </row>
    <row r="296" ht="15">
      <c r="A296" s="14"/>
    </row>
    <row r="297" ht="15">
      <c r="A297" s="14"/>
    </row>
    <row r="298" ht="15">
      <c r="A298" s="14"/>
    </row>
    <row r="299" ht="15">
      <c r="A299" s="14"/>
    </row>
    <row r="300" ht="15">
      <c r="A300" s="14"/>
    </row>
    <row r="301" ht="15">
      <c r="A301" s="14"/>
    </row>
    <row r="302" ht="15">
      <c r="A302" s="14"/>
    </row>
    <row r="303" ht="15">
      <c r="A303" s="14"/>
    </row>
    <row r="304" ht="15">
      <c r="A304" s="14"/>
    </row>
    <row r="305" ht="15">
      <c r="A305" s="14"/>
    </row>
    <row r="306" ht="15">
      <c r="A306" s="14"/>
    </row>
    <row r="307" ht="15">
      <c r="A307" s="14"/>
    </row>
    <row r="308" ht="15">
      <c r="A308" s="14"/>
    </row>
    <row r="309" ht="15">
      <c r="A309" s="14"/>
    </row>
    <row r="310" ht="15">
      <c r="A310" s="14"/>
    </row>
    <row r="311" ht="15">
      <c r="A311" s="14"/>
    </row>
    <row r="312" ht="15">
      <c r="A312" s="14"/>
    </row>
    <row r="313" ht="15">
      <c r="A313" s="14"/>
    </row>
    <row r="314" ht="15">
      <c r="A314" s="14"/>
    </row>
    <row r="315" ht="15">
      <c r="A315" s="14"/>
    </row>
    <row r="316" ht="15">
      <c r="A316" s="14"/>
    </row>
    <row r="317" ht="15">
      <c r="A317" s="14"/>
    </row>
    <row r="318" ht="15">
      <c r="A318" s="14"/>
    </row>
    <row r="319" ht="15">
      <c r="A319" s="14"/>
    </row>
    <row r="320" ht="15">
      <c r="A320" s="14"/>
    </row>
    <row r="321" ht="15">
      <c r="A321" s="14"/>
    </row>
    <row r="322" ht="15">
      <c r="A322" s="14"/>
    </row>
    <row r="323" ht="15">
      <c r="A323" s="14"/>
    </row>
    <row r="324" ht="15">
      <c r="A324" s="14"/>
    </row>
    <row r="325" ht="15">
      <c r="A325" s="14"/>
    </row>
    <row r="326" ht="15">
      <c r="A326" s="14"/>
    </row>
    <row r="327" ht="15">
      <c r="A327" s="14"/>
    </row>
    <row r="328" ht="15">
      <c r="A328" s="14"/>
    </row>
    <row r="329" ht="15">
      <c r="A329" s="14"/>
    </row>
    <row r="330" ht="15">
      <c r="A330" s="14"/>
    </row>
    <row r="331" ht="15">
      <c r="A331" s="14"/>
    </row>
    <row r="332" ht="15">
      <c r="A332" s="14"/>
    </row>
    <row r="333" ht="15">
      <c r="A333" s="14"/>
    </row>
    <row r="334" ht="15">
      <c r="A334" s="14"/>
    </row>
    <row r="335" ht="15">
      <c r="A335" s="14"/>
    </row>
    <row r="336" ht="15">
      <c r="A336" s="14"/>
    </row>
    <row r="337" ht="15">
      <c r="A337" s="14"/>
    </row>
    <row r="338" ht="15">
      <c r="A338" s="14"/>
    </row>
    <row r="339" ht="15">
      <c r="A339" s="14"/>
    </row>
    <row r="340" ht="15">
      <c r="A340" s="14"/>
    </row>
    <row r="341" ht="15">
      <c r="A341" s="14"/>
    </row>
    <row r="342" ht="15">
      <c r="A342" s="14"/>
    </row>
    <row r="343" ht="15">
      <c r="A343" s="14"/>
    </row>
    <row r="344" ht="15">
      <c r="A344" s="14"/>
    </row>
    <row r="345" ht="15">
      <c r="A345" s="14"/>
    </row>
    <row r="346" ht="15">
      <c r="A346" s="14"/>
    </row>
    <row r="347" ht="15">
      <c r="A347" s="14"/>
    </row>
    <row r="348" ht="15">
      <c r="A348" s="14"/>
    </row>
    <row r="349" ht="15">
      <c r="A349" s="14"/>
    </row>
    <row r="350" ht="15">
      <c r="A350" s="14"/>
    </row>
    <row r="351" ht="15">
      <c r="A351" s="14"/>
    </row>
    <row r="352" ht="15">
      <c r="A352" s="14"/>
    </row>
    <row r="353" ht="15">
      <c r="A353" s="14"/>
    </row>
    <row r="354" ht="15">
      <c r="A354" s="14"/>
    </row>
    <row r="355" ht="15">
      <c r="A355" s="14"/>
    </row>
    <row r="356" ht="15">
      <c r="A356" s="14"/>
    </row>
    <row r="357" ht="15">
      <c r="A357" s="14"/>
    </row>
    <row r="358" ht="15">
      <c r="A358" s="14"/>
    </row>
    <row r="359" ht="15">
      <c r="A359" s="14"/>
    </row>
    <row r="360" ht="15">
      <c r="A360" s="14"/>
    </row>
    <row r="361" ht="15">
      <c r="A361" s="14"/>
    </row>
    <row r="362" ht="15">
      <c r="A362" s="14"/>
    </row>
    <row r="363" ht="15">
      <c r="A363" s="14"/>
    </row>
    <row r="364" ht="15">
      <c r="A364" s="14"/>
    </row>
    <row r="365" ht="15">
      <c r="A365" s="14"/>
    </row>
    <row r="366" ht="15">
      <c r="A366" s="14"/>
    </row>
    <row r="367" ht="15">
      <c r="A367" s="14"/>
    </row>
    <row r="368" ht="15">
      <c r="A368" s="14"/>
    </row>
    <row r="369" ht="15">
      <c r="A369" s="14"/>
    </row>
    <row r="370" ht="15">
      <c r="A370" s="14"/>
    </row>
    <row r="371" ht="15">
      <c r="A371" s="14"/>
    </row>
    <row r="372" ht="15">
      <c r="A372" s="14"/>
    </row>
    <row r="373" ht="15">
      <c r="A373" s="14"/>
    </row>
    <row r="374" ht="15">
      <c r="A374" s="14"/>
    </row>
    <row r="375" ht="15">
      <c r="A375" s="14"/>
    </row>
    <row r="376" ht="15">
      <c r="A376" s="14"/>
    </row>
    <row r="377" ht="15">
      <c r="A377" s="14"/>
    </row>
    <row r="378" ht="15">
      <c r="A378" s="14"/>
    </row>
    <row r="379" ht="15">
      <c r="A379" s="14"/>
    </row>
    <row r="380" ht="15">
      <c r="A380" s="14"/>
    </row>
    <row r="381" ht="15">
      <c r="A381" s="14"/>
    </row>
    <row r="382" ht="15">
      <c r="A382" s="14"/>
    </row>
    <row r="383" ht="15">
      <c r="A383" s="14"/>
    </row>
    <row r="384" ht="15">
      <c r="A384" s="14"/>
    </row>
    <row r="385" ht="15">
      <c r="A385" s="14"/>
    </row>
    <row r="386" ht="15">
      <c r="A386" s="14"/>
    </row>
    <row r="387" ht="15">
      <c r="A387" s="14"/>
    </row>
    <row r="388" ht="15">
      <c r="A388" s="14"/>
    </row>
    <row r="389" ht="15">
      <c r="A389" s="14"/>
    </row>
    <row r="390" ht="15">
      <c r="A390" s="14"/>
    </row>
    <row r="391" ht="15">
      <c r="A391" s="14"/>
    </row>
    <row r="392" ht="15">
      <c r="A392" s="14"/>
    </row>
    <row r="393" ht="15">
      <c r="A393" s="14"/>
    </row>
    <row r="394" ht="15">
      <c r="A394" s="14"/>
    </row>
    <row r="395" ht="15">
      <c r="A395" s="14"/>
    </row>
    <row r="396" ht="15">
      <c r="A396" s="14"/>
    </row>
    <row r="397" ht="15">
      <c r="A397" s="14"/>
    </row>
    <row r="398" ht="15">
      <c r="A398" s="14"/>
    </row>
    <row r="399" ht="15">
      <c r="A399" s="14"/>
    </row>
    <row r="400" ht="15">
      <c r="A400" s="14"/>
    </row>
    <row r="401" ht="15">
      <c r="A401" s="14"/>
    </row>
    <row r="402" ht="15">
      <c r="A402" s="14"/>
    </row>
    <row r="403" ht="15">
      <c r="A403" s="14"/>
    </row>
    <row r="404" ht="15">
      <c r="A404" s="14"/>
    </row>
    <row r="405" ht="15">
      <c r="A405" s="14"/>
    </row>
    <row r="406" ht="15">
      <c r="A406" s="14"/>
    </row>
    <row r="407" ht="15">
      <c r="A407" s="14"/>
    </row>
    <row r="408" ht="15">
      <c r="A408" s="14"/>
    </row>
    <row r="409" ht="15">
      <c r="A409" s="14"/>
    </row>
    <row r="410" ht="15">
      <c r="A410" s="14"/>
    </row>
    <row r="411" ht="15">
      <c r="A411" s="14"/>
    </row>
    <row r="412" ht="15">
      <c r="A412" s="14"/>
    </row>
    <row r="413" ht="15">
      <c r="A413" s="14"/>
    </row>
    <row r="414" ht="15">
      <c r="A414" s="14"/>
    </row>
    <row r="415" ht="15">
      <c r="A415" s="14"/>
    </row>
    <row r="416" ht="15">
      <c r="A416" s="14"/>
    </row>
    <row r="417" ht="15">
      <c r="A417" s="14"/>
    </row>
    <row r="418" ht="15">
      <c r="A418" s="14"/>
    </row>
    <row r="419" ht="15">
      <c r="A419" s="14"/>
    </row>
    <row r="420" ht="15">
      <c r="A420" s="14"/>
    </row>
    <row r="421" ht="15">
      <c r="A421" s="14"/>
    </row>
    <row r="422" ht="15">
      <c r="A422" s="14"/>
    </row>
    <row r="423" ht="15">
      <c r="A423" s="14"/>
    </row>
    <row r="424" ht="15">
      <c r="A424" s="14"/>
    </row>
    <row r="425" ht="15">
      <c r="A425" s="14"/>
    </row>
    <row r="426" ht="15">
      <c r="A426" s="14"/>
    </row>
    <row r="427" ht="15">
      <c r="A427" s="14"/>
    </row>
    <row r="428" ht="15">
      <c r="A428" s="14"/>
    </row>
    <row r="429" ht="15">
      <c r="A429" s="14"/>
    </row>
    <row r="430" ht="15">
      <c r="A430" s="14"/>
    </row>
    <row r="431" ht="15">
      <c r="A431" s="14"/>
    </row>
    <row r="432" ht="15">
      <c r="A432" s="14"/>
    </row>
    <row r="433" ht="15">
      <c r="A433" s="14"/>
    </row>
    <row r="434" ht="15">
      <c r="A434" s="14"/>
    </row>
    <row r="435" ht="15">
      <c r="A435" s="14"/>
    </row>
    <row r="436" ht="15">
      <c r="A436" s="14"/>
    </row>
    <row r="437" ht="15">
      <c r="A437" s="14"/>
    </row>
    <row r="438" ht="15">
      <c r="A438" s="14"/>
    </row>
    <row r="439" ht="15">
      <c r="A439" s="14"/>
    </row>
    <row r="440" ht="15">
      <c r="A440" s="14"/>
    </row>
    <row r="441" ht="15">
      <c r="A441" s="14"/>
    </row>
    <row r="442" ht="15">
      <c r="A442" s="14"/>
    </row>
    <row r="443" ht="15">
      <c r="A443" s="14"/>
    </row>
    <row r="444" ht="15">
      <c r="A444" s="14"/>
    </row>
    <row r="445" ht="15">
      <c r="A445" s="14"/>
    </row>
    <row r="446" ht="15">
      <c r="A446" s="14"/>
    </row>
    <row r="447" ht="15">
      <c r="A447" s="14"/>
    </row>
    <row r="448" ht="15">
      <c r="A448" s="14"/>
    </row>
    <row r="449" ht="15">
      <c r="A449" s="14"/>
    </row>
    <row r="450" ht="15">
      <c r="A450" s="14"/>
    </row>
    <row r="451" ht="15">
      <c r="A451" s="14"/>
    </row>
    <row r="452" ht="15">
      <c r="A452" s="14"/>
    </row>
    <row r="453" ht="15">
      <c r="A453" s="14"/>
    </row>
    <row r="454" ht="15">
      <c r="A454" s="14"/>
    </row>
    <row r="455" ht="15">
      <c r="A455" s="14"/>
    </row>
    <row r="456" ht="15">
      <c r="A456" s="14"/>
    </row>
    <row r="457" ht="15">
      <c r="A457" s="14"/>
    </row>
    <row r="458" ht="15">
      <c r="A458" s="14"/>
    </row>
    <row r="459" ht="15">
      <c r="A459" s="14"/>
    </row>
    <row r="460" ht="15">
      <c r="A460" s="14"/>
    </row>
    <row r="461" ht="15">
      <c r="A461" s="14"/>
    </row>
    <row r="462" ht="15">
      <c r="A462" s="14"/>
    </row>
    <row r="463" ht="15">
      <c r="A463" s="14"/>
    </row>
    <row r="464" ht="15">
      <c r="A464" s="14"/>
    </row>
    <row r="465" ht="15">
      <c r="A465" s="14"/>
    </row>
    <row r="466" ht="15">
      <c r="A466" s="14"/>
    </row>
    <row r="467" ht="15">
      <c r="A467" s="14"/>
    </row>
    <row r="468" ht="15">
      <c r="A468" s="14"/>
    </row>
    <row r="469" ht="15">
      <c r="A469" s="14"/>
    </row>
    <row r="470" ht="15">
      <c r="A470" s="14"/>
    </row>
    <row r="471" ht="15">
      <c r="A471" s="14"/>
    </row>
    <row r="472" ht="15">
      <c r="A472" s="14"/>
    </row>
    <row r="473" ht="15">
      <c r="A473" s="14"/>
    </row>
    <row r="474" ht="15">
      <c r="A474" s="14"/>
    </row>
    <row r="475" ht="15">
      <c r="A475" s="14"/>
    </row>
    <row r="476" ht="15">
      <c r="A476" s="14"/>
    </row>
    <row r="477" ht="15">
      <c r="A477" s="14"/>
    </row>
    <row r="478" ht="15">
      <c r="A478" s="14"/>
    </row>
    <row r="479" ht="15">
      <c r="A479" s="14"/>
    </row>
    <row r="480" ht="15">
      <c r="A480" s="14"/>
    </row>
    <row r="481" ht="15">
      <c r="A481" s="14"/>
    </row>
    <row r="482" ht="15">
      <c r="A482" s="14"/>
    </row>
    <row r="483" ht="15">
      <c r="A483" s="14"/>
    </row>
    <row r="484" ht="15">
      <c r="A484" s="14"/>
    </row>
    <row r="485" ht="15">
      <c r="A485" s="14"/>
    </row>
    <row r="486" ht="15">
      <c r="A486" s="14"/>
    </row>
    <row r="487" ht="15">
      <c r="A487" s="14"/>
    </row>
    <row r="488" ht="15">
      <c r="A488" s="14"/>
    </row>
    <row r="489" ht="15">
      <c r="A489" s="14"/>
    </row>
    <row r="490" ht="15">
      <c r="A490" s="14"/>
    </row>
    <row r="491" ht="15">
      <c r="A491" s="14"/>
    </row>
    <row r="492" ht="15">
      <c r="A492" s="14"/>
    </row>
    <row r="493" ht="15">
      <c r="A493" s="14"/>
    </row>
    <row r="494" ht="15">
      <c r="A494" s="14"/>
    </row>
    <row r="495" ht="15">
      <c r="A495" s="14"/>
    </row>
    <row r="496" ht="15">
      <c r="A496" s="14"/>
    </row>
    <row r="497" ht="15">
      <c r="A497" s="14"/>
    </row>
    <row r="498" ht="15">
      <c r="A498" s="14"/>
    </row>
    <row r="499" ht="15">
      <c r="A499" s="14"/>
    </row>
    <row r="500" ht="15">
      <c r="A500" s="14"/>
    </row>
    <row r="501" ht="15">
      <c r="A501" s="14"/>
    </row>
    <row r="502" ht="15">
      <c r="A502" s="14"/>
    </row>
    <row r="503" ht="15">
      <c r="A503" s="14"/>
    </row>
    <row r="504" ht="15">
      <c r="A504" s="14"/>
    </row>
    <row r="505" ht="15">
      <c r="A505" s="14"/>
    </row>
    <row r="506" ht="15">
      <c r="A506" s="14"/>
    </row>
    <row r="507" ht="15">
      <c r="A507" s="14"/>
    </row>
    <row r="508" ht="15">
      <c r="A508" s="14"/>
    </row>
    <row r="509" ht="15">
      <c r="A509" s="14"/>
    </row>
    <row r="510" ht="15">
      <c r="A510" s="14"/>
    </row>
    <row r="511" ht="15">
      <c r="A511" s="14"/>
    </row>
    <row r="512" ht="15">
      <c r="A512" s="14"/>
    </row>
    <row r="513" ht="15">
      <c r="A513" s="14"/>
    </row>
    <row r="514" ht="15">
      <c r="A514" s="14"/>
    </row>
    <row r="515" ht="15">
      <c r="A515" s="14"/>
    </row>
    <row r="516" ht="15">
      <c r="A516" s="14"/>
    </row>
    <row r="517" ht="15">
      <c r="A517" s="14"/>
    </row>
    <row r="518" ht="15">
      <c r="A518" s="14"/>
    </row>
    <row r="519" ht="15">
      <c r="A519" s="14"/>
    </row>
    <row r="520" ht="15">
      <c r="A520" s="14"/>
    </row>
    <row r="521" ht="15">
      <c r="A521" s="14"/>
    </row>
    <row r="522" ht="15">
      <c r="A522" s="14"/>
    </row>
    <row r="523" ht="15">
      <c r="A523" s="14"/>
    </row>
    <row r="524" ht="15">
      <c r="A524" s="14"/>
    </row>
    <row r="525" ht="15">
      <c r="A525" s="14"/>
    </row>
    <row r="526" ht="15">
      <c r="A526" s="14"/>
    </row>
    <row r="527" ht="15">
      <c r="A527" s="14"/>
    </row>
    <row r="528" ht="15">
      <c r="A528" s="14"/>
    </row>
    <row r="529" ht="15">
      <c r="A529" s="14"/>
    </row>
    <row r="530" ht="15">
      <c r="A530" s="14"/>
    </row>
    <row r="531" ht="15">
      <c r="A531" s="14"/>
    </row>
    <row r="532" ht="15">
      <c r="A532" s="14"/>
    </row>
    <row r="533" ht="15">
      <c r="A533" s="14"/>
    </row>
    <row r="534" ht="15">
      <c r="A534" s="14"/>
    </row>
    <row r="535" ht="15">
      <c r="A535" s="14"/>
    </row>
    <row r="536" ht="15">
      <c r="A536" s="14"/>
    </row>
    <row r="537" ht="15">
      <c r="A537" s="14"/>
    </row>
    <row r="538" ht="15">
      <c r="A538" s="14"/>
    </row>
    <row r="539" ht="15">
      <c r="A539" s="14"/>
    </row>
    <row r="540" ht="15">
      <c r="A540" s="14"/>
    </row>
    <row r="541" ht="15">
      <c r="A541" s="14"/>
    </row>
    <row r="542" ht="15">
      <c r="A542" s="14"/>
    </row>
    <row r="543" ht="15">
      <c r="A543" s="14"/>
    </row>
    <row r="544" ht="15">
      <c r="A544" s="14"/>
    </row>
    <row r="545" ht="15">
      <c r="A545" s="14"/>
    </row>
    <row r="546" ht="15">
      <c r="A546" s="14"/>
    </row>
    <row r="547" ht="15">
      <c r="A547" s="14"/>
    </row>
    <row r="548" ht="15">
      <c r="A548" s="14"/>
    </row>
    <row r="549" ht="15">
      <c r="A549" s="14"/>
    </row>
    <row r="550" ht="15">
      <c r="A550" s="14"/>
    </row>
    <row r="551" ht="15">
      <c r="A551" s="14"/>
    </row>
    <row r="552" ht="15">
      <c r="A552" s="14"/>
    </row>
    <row r="553" ht="15">
      <c r="A553" s="14"/>
    </row>
    <row r="554" ht="15">
      <c r="A554" s="14"/>
    </row>
    <row r="555" ht="15">
      <c r="A555" s="14"/>
    </row>
    <row r="556" ht="15">
      <c r="A556" s="14"/>
    </row>
    <row r="557" ht="15">
      <c r="A557" s="14"/>
    </row>
    <row r="558" ht="15">
      <c r="A558" s="14"/>
    </row>
    <row r="559" ht="15">
      <c r="A559" s="14"/>
    </row>
    <row r="560" ht="15">
      <c r="A560" s="14"/>
    </row>
    <row r="561" ht="15">
      <c r="A561" s="14"/>
    </row>
    <row r="562" ht="15">
      <c r="A562" s="14"/>
    </row>
    <row r="563" ht="15">
      <c r="A563" s="14"/>
    </row>
    <row r="564" ht="15">
      <c r="A564" s="14"/>
    </row>
    <row r="565" ht="15">
      <c r="A565" s="14"/>
    </row>
    <row r="566" ht="15">
      <c r="A566" s="14"/>
    </row>
    <row r="567" ht="15">
      <c r="A567" s="14"/>
    </row>
    <row r="568" ht="15">
      <c r="A568" s="14"/>
    </row>
    <row r="569" ht="15">
      <c r="A569" s="14"/>
    </row>
    <row r="570" ht="15">
      <c r="A570" s="14"/>
    </row>
    <row r="571" ht="15">
      <c r="A571" s="14"/>
    </row>
    <row r="572" ht="15">
      <c r="A572" s="14"/>
    </row>
    <row r="573" ht="15">
      <c r="A573" s="14"/>
    </row>
    <row r="574" ht="15">
      <c r="A574" s="14"/>
    </row>
    <row r="575" ht="15">
      <c r="A575" s="14"/>
    </row>
    <row r="576" ht="15">
      <c r="A576" s="14"/>
    </row>
    <row r="577" ht="15">
      <c r="A577" s="14"/>
    </row>
    <row r="578" ht="15">
      <c r="A578" s="14"/>
    </row>
    <row r="579" ht="15">
      <c r="A579" s="14"/>
    </row>
    <row r="580" ht="15">
      <c r="A580" s="14"/>
    </row>
    <row r="581" ht="15">
      <c r="A581" s="14"/>
    </row>
    <row r="582" ht="15">
      <c r="A582" s="14"/>
    </row>
    <row r="583" ht="15">
      <c r="A583" s="14"/>
    </row>
    <row r="584" ht="15">
      <c r="A584" s="14"/>
    </row>
    <row r="585" ht="15">
      <c r="A585" s="14"/>
    </row>
    <row r="586" ht="15">
      <c r="A586" s="14"/>
    </row>
    <row r="587" ht="15">
      <c r="A587" s="14"/>
    </row>
    <row r="588" ht="15">
      <c r="A588" s="14"/>
    </row>
    <row r="589" ht="15">
      <c r="A589" s="14"/>
    </row>
    <row r="590" ht="15">
      <c r="A590" s="14"/>
    </row>
    <row r="591" ht="15">
      <c r="A591" s="14"/>
    </row>
    <row r="592" ht="15">
      <c r="A592" s="14"/>
    </row>
    <row r="593" ht="15">
      <c r="A593" s="14"/>
    </row>
    <row r="594" ht="15">
      <c r="A594" s="14"/>
    </row>
    <row r="595" ht="15">
      <c r="A595" s="14"/>
    </row>
    <row r="596" ht="15">
      <c r="A596" s="14"/>
    </row>
    <row r="597" ht="15">
      <c r="A597" s="14"/>
    </row>
    <row r="598" ht="15">
      <c r="A598" s="14"/>
    </row>
    <row r="599" ht="15">
      <c r="A599" s="14"/>
    </row>
    <row r="600" ht="15">
      <c r="A600" s="14"/>
    </row>
    <row r="601" ht="15">
      <c r="A601" s="14"/>
    </row>
    <row r="602" ht="15">
      <c r="A602" s="14"/>
    </row>
    <row r="603" ht="15">
      <c r="A603" s="14"/>
    </row>
    <row r="604" ht="15">
      <c r="A604" s="14"/>
    </row>
    <row r="605" ht="15">
      <c r="A605" s="14"/>
    </row>
    <row r="606" ht="15">
      <c r="A606" s="14"/>
    </row>
    <row r="607" ht="15">
      <c r="A607" s="14"/>
    </row>
    <row r="608" ht="15">
      <c r="A608" s="14"/>
    </row>
    <row r="609" ht="15">
      <c r="A609" s="14"/>
    </row>
    <row r="610" ht="15">
      <c r="A610" s="14"/>
    </row>
    <row r="611" ht="15">
      <c r="A611" s="14"/>
    </row>
    <row r="612" ht="15">
      <c r="A612" s="14"/>
    </row>
    <row r="613" ht="15">
      <c r="A613" s="14"/>
    </row>
    <row r="614" ht="15">
      <c r="A614" s="14"/>
    </row>
    <row r="615" ht="15">
      <c r="A615" s="14"/>
    </row>
    <row r="616" ht="15">
      <c r="A616" s="14"/>
    </row>
    <row r="617" ht="15">
      <c r="A617" s="14"/>
    </row>
    <row r="618" ht="15">
      <c r="A618" s="14"/>
    </row>
    <row r="619" ht="15">
      <c r="A619" s="14"/>
    </row>
    <row r="620" ht="15">
      <c r="A620" s="14"/>
    </row>
    <row r="621" ht="15">
      <c r="A621" s="14"/>
    </row>
    <row r="622" ht="15">
      <c r="A622" s="14"/>
    </row>
    <row r="623" ht="15">
      <c r="A623" s="14"/>
    </row>
    <row r="624" ht="15">
      <c r="A624" s="14"/>
    </row>
    <row r="625" ht="15">
      <c r="A625" s="14"/>
    </row>
    <row r="626" ht="15">
      <c r="A626" s="14"/>
    </row>
    <row r="627" ht="15">
      <c r="A627" s="14"/>
    </row>
    <row r="628" ht="15">
      <c r="A628" s="14"/>
    </row>
    <row r="629" ht="15">
      <c r="A629" s="14"/>
    </row>
    <row r="630" ht="15">
      <c r="A630" s="14"/>
    </row>
    <row r="631" ht="15">
      <c r="A631" s="14"/>
    </row>
    <row r="632" ht="15">
      <c r="A632" s="14"/>
    </row>
    <row r="633" ht="15">
      <c r="A633" s="14"/>
    </row>
    <row r="634" ht="15">
      <c r="A634" s="14"/>
    </row>
    <row r="635" ht="15">
      <c r="A635" s="14"/>
    </row>
    <row r="636" ht="15">
      <c r="A636" s="14"/>
    </row>
    <row r="637" ht="15">
      <c r="A637" s="14"/>
    </row>
    <row r="638" ht="15">
      <c r="A638" s="14"/>
    </row>
    <row r="639" ht="15">
      <c r="A639" s="14"/>
    </row>
    <row r="640" ht="15">
      <c r="A640" s="14"/>
    </row>
    <row r="641" ht="15">
      <c r="A641" s="14"/>
    </row>
    <row r="642" ht="15">
      <c r="A642" s="14"/>
    </row>
    <row r="643" ht="15">
      <c r="A643" s="14"/>
    </row>
    <row r="644" ht="15">
      <c r="A644" s="14"/>
    </row>
    <row r="645" ht="15">
      <c r="A645" s="14"/>
    </row>
    <row r="646" ht="15">
      <c r="A646" s="14"/>
    </row>
    <row r="647" ht="15">
      <c r="A647" s="14"/>
    </row>
    <row r="648" ht="15">
      <c r="A648" s="14"/>
    </row>
    <row r="649" ht="15">
      <c r="A649" s="14"/>
    </row>
    <row r="650" ht="15">
      <c r="A650" s="14"/>
    </row>
    <row r="651" ht="15">
      <c r="A651" s="14"/>
    </row>
    <row r="652" ht="15">
      <c r="A652" s="14"/>
    </row>
    <row r="653" ht="15">
      <c r="A653" s="14"/>
    </row>
    <row r="654" ht="15">
      <c r="A654" s="14"/>
    </row>
    <row r="655" ht="15">
      <c r="A655" s="14"/>
    </row>
    <row r="656" ht="15">
      <c r="A656" s="14"/>
    </row>
    <row r="657" ht="15">
      <c r="A657" s="14"/>
    </row>
    <row r="658" ht="15">
      <c r="A658" s="14"/>
    </row>
    <row r="659" ht="15">
      <c r="A659" s="14"/>
    </row>
    <row r="660" ht="15">
      <c r="A660" s="14"/>
    </row>
    <row r="661" ht="15">
      <c r="A661" s="14"/>
    </row>
    <row r="662" ht="15">
      <c r="A662" s="14"/>
    </row>
    <row r="663" ht="15">
      <c r="A663" s="14"/>
    </row>
    <row r="664" ht="15">
      <c r="A664" s="14"/>
    </row>
    <row r="665" ht="15">
      <c r="A665" s="14"/>
    </row>
    <row r="666" ht="15">
      <c r="A666" s="14"/>
    </row>
    <row r="667" ht="15">
      <c r="A667" s="14"/>
    </row>
    <row r="668" ht="15">
      <c r="A668" s="14"/>
    </row>
    <row r="669" ht="15">
      <c r="A669" s="14"/>
    </row>
    <row r="670" ht="15">
      <c r="A670" s="14"/>
    </row>
    <row r="671" ht="15">
      <c r="A671" s="14"/>
    </row>
    <row r="672" ht="15">
      <c r="A672" s="14"/>
    </row>
    <row r="673" ht="15">
      <c r="A673" s="14"/>
    </row>
    <row r="674" ht="15">
      <c r="A674" s="14"/>
    </row>
    <row r="675" ht="15">
      <c r="A675" s="14"/>
    </row>
    <row r="676" ht="15">
      <c r="A676" s="14"/>
    </row>
    <row r="677" ht="15">
      <c r="A677" s="14"/>
    </row>
    <row r="678" ht="15">
      <c r="A678" s="14"/>
    </row>
    <row r="679" ht="15">
      <c r="A679" s="14"/>
    </row>
    <row r="680" ht="15">
      <c r="A680" s="14"/>
    </row>
    <row r="681" ht="15">
      <c r="A681" s="14"/>
    </row>
    <row r="682" ht="15">
      <c r="A682" s="14"/>
    </row>
    <row r="683" ht="15">
      <c r="A683" s="14"/>
    </row>
    <row r="684" ht="15">
      <c r="A684" s="14"/>
    </row>
    <row r="685" ht="15">
      <c r="A685" s="14"/>
    </row>
    <row r="686" ht="15">
      <c r="A686" s="14"/>
    </row>
    <row r="687" ht="15">
      <c r="A687" s="14"/>
    </row>
    <row r="688" ht="15">
      <c r="A688" s="14"/>
    </row>
    <row r="689" ht="15">
      <c r="A689" s="14"/>
    </row>
    <row r="690" ht="15">
      <c r="A690" s="14"/>
    </row>
    <row r="691" ht="15">
      <c r="A691" s="14"/>
    </row>
    <row r="692" ht="15">
      <c r="A692" s="14"/>
    </row>
    <row r="693" ht="15">
      <c r="A693" s="14"/>
    </row>
    <row r="694" ht="15">
      <c r="A694" s="14"/>
    </row>
    <row r="695" ht="15">
      <c r="A695" s="14"/>
    </row>
    <row r="696" ht="15">
      <c r="A696" s="14"/>
    </row>
    <row r="697" ht="15">
      <c r="A697" s="14"/>
    </row>
    <row r="698" ht="15">
      <c r="A698" s="14"/>
    </row>
    <row r="699" ht="15">
      <c r="A699" s="14"/>
    </row>
    <row r="700" ht="15">
      <c r="A700" s="14"/>
    </row>
    <row r="701" ht="15">
      <c r="A701" s="14"/>
    </row>
    <row r="702" ht="15">
      <c r="A702" s="14"/>
    </row>
    <row r="703" ht="15">
      <c r="A703" s="14"/>
    </row>
    <row r="704" ht="15">
      <c r="A704" s="14"/>
    </row>
    <row r="705" ht="15">
      <c r="A705" s="14"/>
    </row>
    <row r="706" ht="15">
      <c r="A706" s="14"/>
    </row>
    <row r="707" ht="15">
      <c r="A707" s="14"/>
    </row>
    <row r="708" ht="15">
      <c r="A708" s="14"/>
    </row>
    <row r="709" ht="15">
      <c r="A709" s="14"/>
    </row>
    <row r="710" ht="15">
      <c r="A710" s="14"/>
    </row>
    <row r="711" ht="15">
      <c r="A711" s="14"/>
    </row>
    <row r="712" ht="15">
      <c r="A712" s="14"/>
    </row>
    <row r="713" ht="15">
      <c r="A713" s="14"/>
    </row>
    <row r="714" ht="15">
      <c r="A714" s="14"/>
    </row>
    <row r="715" ht="15">
      <c r="A715" s="14"/>
    </row>
    <row r="716" ht="15">
      <c r="A716" s="14"/>
    </row>
    <row r="717" ht="15">
      <c r="A717" s="14"/>
    </row>
    <row r="718" ht="15">
      <c r="A718" s="14"/>
    </row>
    <row r="719" ht="15">
      <c r="A719" s="14"/>
    </row>
    <row r="720" ht="15">
      <c r="A720" s="14"/>
    </row>
    <row r="721" ht="15">
      <c r="A721" s="14"/>
    </row>
    <row r="722" ht="15">
      <c r="A722" s="14"/>
    </row>
    <row r="723" ht="15">
      <c r="A723" s="14"/>
    </row>
    <row r="724" ht="15">
      <c r="A724" s="14"/>
    </row>
    <row r="725" ht="15">
      <c r="A725" s="14"/>
    </row>
    <row r="726" ht="15">
      <c r="A726" s="14"/>
    </row>
    <row r="727" ht="15">
      <c r="A727" s="14"/>
    </row>
    <row r="728" ht="15">
      <c r="A728" s="14"/>
    </row>
    <row r="729" ht="15">
      <c r="A729" s="14"/>
    </row>
    <row r="730" ht="15">
      <c r="A730" s="14"/>
    </row>
    <row r="731" ht="15">
      <c r="A731" s="14"/>
    </row>
    <row r="732" ht="15">
      <c r="A732" s="14"/>
    </row>
    <row r="733" ht="15">
      <c r="A733" s="14"/>
    </row>
    <row r="734" ht="15">
      <c r="A734" s="14"/>
    </row>
    <row r="735" ht="15">
      <c r="A735" s="14"/>
    </row>
    <row r="736" ht="15">
      <c r="A736" s="14"/>
    </row>
    <row r="737" ht="15">
      <c r="A737" s="14"/>
    </row>
    <row r="738" ht="15">
      <c r="A738" s="14"/>
    </row>
    <row r="739" ht="15">
      <c r="A739" s="14"/>
    </row>
    <row r="740" ht="15">
      <c r="A740" s="14"/>
    </row>
    <row r="741" ht="15">
      <c r="A741" s="14"/>
    </row>
    <row r="742" ht="15">
      <c r="A742" s="14"/>
    </row>
    <row r="743" ht="15">
      <c r="A743" s="14"/>
    </row>
    <row r="744" ht="15">
      <c r="A744" s="14"/>
    </row>
    <row r="745" ht="15">
      <c r="A745" s="14"/>
    </row>
    <row r="746" ht="15">
      <c r="A746" s="14"/>
    </row>
    <row r="747" ht="15">
      <c r="A747" s="14"/>
    </row>
    <row r="748" ht="15">
      <c r="A748" s="14"/>
    </row>
    <row r="749" ht="15">
      <c r="A749" s="14"/>
    </row>
    <row r="750" ht="15">
      <c r="A750" s="14"/>
    </row>
    <row r="751" ht="15">
      <c r="A751" s="14"/>
    </row>
    <row r="752" ht="15">
      <c r="A752" s="14"/>
    </row>
    <row r="753" ht="15">
      <c r="A753" s="14"/>
    </row>
    <row r="754" ht="15">
      <c r="A754" s="14"/>
    </row>
    <row r="755" ht="15">
      <c r="A755" s="14"/>
    </row>
    <row r="756" ht="15">
      <c r="A756" s="14"/>
    </row>
    <row r="757" ht="15">
      <c r="A757" s="14"/>
    </row>
    <row r="758" ht="15">
      <c r="A758" s="14"/>
    </row>
    <row r="759" ht="15">
      <c r="A759" s="14"/>
    </row>
    <row r="760" ht="15">
      <c r="A760" s="14"/>
    </row>
    <row r="761" ht="15">
      <c r="A761" s="14"/>
    </row>
    <row r="762" ht="15">
      <c r="A762" s="14"/>
    </row>
    <row r="763" ht="15">
      <c r="A763" s="14"/>
    </row>
    <row r="764" ht="15">
      <c r="A764" s="14"/>
    </row>
    <row r="765" ht="15">
      <c r="A765" s="14"/>
    </row>
    <row r="766" ht="15">
      <c r="A766" s="14"/>
    </row>
    <row r="767" ht="15">
      <c r="A767" s="14"/>
    </row>
    <row r="768" ht="15">
      <c r="A768" s="14"/>
    </row>
    <row r="769" ht="15">
      <c r="A769" s="14"/>
    </row>
    <row r="770" ht="15">
      <c r="A770" s="14"/>
    </row>
    <row r="771" ht="15">
      <c r="A771" s="14"/>
    </row>
    <row r="772" ht="15">
      <c r="A772" s="14"/>
    </row>
    <row r="773" ht="15">
      <c r="A773" s="14"/>
    </row>
    <row r="774" ht="15">
      <c r="A774" s="14"/>
    </row>
    <row r="775" ht="15">
      <c r="A775" s="14"/>
    </row>
    <row r="776" ht="15">
      <c r="A776" s="14"/>
    </row>
    <row r="777" ht="15">
      <c r="A777" s="14"/>
    </row>
    <row r="778" ht="15">
      <c r="A778" s="14"/>
    </row>
    <row r="779" ht="15">
      <c r="A779" s="14"/>
    </row>
    <row r="780" ht="15">
      <c r="A780" s="14"/>
    </row>
    <row r="781" ht="15">
      <c r="A781" s="14"/>
    </row>
    <row r="782" ht="15">
      <c r="A782" s="14"/>
    </row>
    <row r="783" ht="15">
      <c r="A783" s="14"/>
    </row>
    <row r="784" ht="15">
      <c r="A784" s="14"/>
    </row>
    <row r="785" ht="15">
      <c r="A785" s="14"/>
    </row>
    <row r="786" ht="15">
      <c r="A786" s="14"/>
    </row>
    <row r="787" ht="15">
      <c r="A787" s="14"/>
    </row>
    <row r="788" ht="15">
      <c r="A788" s="14"/>
    </row>
    <row r="789" ht="15">
      <c r="A789" s="14"/>
    </row>
    <row r="790" ht="15">
      <c r="A790" s="14"/>
    </row>
    <row r="791" ht="15">
      <c r="A791" s="14"/>
    </row>
    <row r="792" ht="15">
      <c r="A792" s="14"/>
    </row>
    <row r="793" ht="15">
      <c r="A793" s="14"/>
    </row>
    <row r="794" ht="15">
      <c r="A794" s="14"/>
    </row>
    <row r="795" ht="15">
      <c r="A795" s="14"/>
    </row>
    <row r="796" ht="15">
      <c r="A796" s="14"/>
    </row>
    <row r="797" ht="15">
      <c r="A797" s="14"/>
    </row>
    <row r="798" ht="15">
      <c r="A798" s="14"/>
    </row>
    <row r="799" ht="15">
      <c r="A799" s="14"/>
    </row>
    <row r="800" ht="15">
      <c r="A800" s="14"/>
    </row>
    <row r="801" ht="15">
      <c r="A801" s="14"/>
    </row>
    <row r="802" ht="15">
      <c r="A802" s="14"/>
    </row>
    <row r="803" ht="15">
      <c r="A803" s="14"/>
    </row>
    <row r="804" ht="15">
      <c r="A804" s="14"/>
    </row>
    <row r="805" ht="15">
      <c r="A805" s="14"/>
    </row>
    <row r="806" ht="15">
      <c r="A806" s="14"/>
    </row>
    <row r="807" ht="15">
      <c r="A807" s="14"/>
    </row>
    <row r="808" ht="15">
      <c r="A808" s="14"/>
    </row>
    <row r="809" ht="15">
      <c r="A809" s="14"/>
    </row>
    <row r="810" ht="15">
      <c r="A810" s="14"/>
    </row>
    <row r="811" ht="15">
      <c r="A811" s="14"/>
    </row>
    <row r="812" ht="15">
      <c r="A812" s="14"/>
    </row>
    <row r="813" ht="15">
      <c r="A813" s="14"/>
    </row>
    <row r="814" ht="15">
      <c r="A814" s="14"/>
    </row>
    <row r="815" ht="15">
      <c r="A815" s="14"/>
    </row>
    <row r="816" ht="15">
      <c r="A816" s="14"/>
    </row>
    <row r="817" ht="15">
      <c r="A817" s="14"/>
    </row>
    <row r="818" ht="15">
      <c r="A818" s="14"/>
    </row>
    <row r="819" ht="15">
      <c r="A819" s="14"/>
    </row>
    <row r="820" ht="15">
      <c r="A820" s="14"/>
    </row>
    <row r="821" ht="15">
      <c r="A821" s="14"/>
    </row>
    <row r="822" ht="15">
      <c r="A822" s="14"/>
    </row>
    <row r="823" ht="15">
      <c r="A823" s="14"/>
    </row>
    <row r="824" ht="15">
      <c r="A824" s="14"/>
    </row>
    <row r="825" ht="15">
      <c r="A825" s="14"/>
    </row>
    <row r="826" ht="15">
      <c r="A826" s="14"/>
    </row>
    <row r="827" ht="15">
      <c r="A827" s="14"/>
    </row>
    <row r="828" ht="15">
      <c r="A828" s="14"/>
    </row>
    <row r="829" ht="15">
      <c r="A829" s="14"/>
    </row>
    <row r="830" ht="15">
      <c r="A830" s="14"/>
    </row>
    <row r="831" ht="15">
      <c r="A831" s="14"/>
    </row>
    <row r="832" ht="15">
      <c r="A832" s="14"/>
    </row>
    <row r="833" ht="15">
      <c r="A833" s="14"/>
    </row>
    <row r="834" ht="15">
      <c r="A834" s="14"/>
    </row>
    <row r="835" ht="15">
      <c r="A835" s="14"/>
    </row>
    <row r="836" ht="15">
      <c r="A836" s="14"/>
    </row>
    <row r="837" ht="15">
      <c r="A837" s="14"/>
    </row>
    <row r="838" ht="15">
      <c r="A838" s="14"/>
    </row>
    <row r="839" ht="15">
      <c r="A839" s="14"/>
    </row>
    <row r="840" ht="15">
      <c r="A840" s="14"/>
    </row>
    <row r="841" ht="15">
      <c r="A841" s="14"/>
    </row>
    <row r="842" ht="15">
      <c r="A842" s="14"/>
    </row>
    <row r="843" ht="15">
      <c r="A843" s="14"/>
    </row>
    <row r="844" ht="15">
      <c r="A844" s="14"/>
    </row>
    <row r="845" ht="15">
      <c r="A845" s="14"/>
    </row>
    <row r="846" ht="15">
      <c r="A846" s="14"/>
    </row>
    <row r="847" ht="15">
      <c r="A847" s="14"/>
    </row>
    <row r="848" ht="15">
      <c r="A848" s="14"/>
    </row>
    <row r="849" ht="15">
      <c r="A849" s="14"/>
    </row>
    <row r="850" ht="15">
      <c r="A850" s="14"/>
    </row>
    <row r="851" ht="15">
      <c r="A851" s="14"/>
    </row>
    <row r="852" ht="15">
      <c r="A852" s="14"/>
    </row>
    <row r="853" ht="15">
      <c r="A853" s="14"/>
    </row>
    <row r="854" ht="15">
      <c r="A854" s="14"/>
    </row>
    <row r="855" ht="15">
      <c r="A855" s="14"/>
    </row>
    <row r="856" ht="15">
      <c r="A856" s="14"/>
    </row>
    <row r="857" ht="15">
      <c r="A857" s="14"/>
    </row>
    <row r="858" ht="15">
      <c r="A858" s="14"/>
    </row>
    <row r="859" ht="15">
      <c r="A859" s="14"/>
    </row>
    <row r="860" ht="15">
      <c r="A860" s="14"/>
    </row>
    <row r="861" ht="15">
      <c r="A861" s="14"/>
    </row>
    <row r="862" ht="15">
      <c r="A862" s="14"/>
    </row>
    <row r="863" ht="15">
      <c r="A863" s="14"/>
    </row>
    <row r="864" ht="15">
      <c r="A864" s="14"/>
    </row>
    <row r="865" ht="15">
      <c r="A865" s="14"/>
    </row>
    <row r="866" ht="15">
      <c r="A866" s="14"/>
    </row>
    <row r="867" ht="15">
      <c r="A867" s="14"/>
    </row>
    <row r="868" ht="15">
      <c r="A868" s="14"/>
    </row>
    <row r="869" ht="15">
      <c r="A869" s="14"/>
    </row>
    <row r="870" ht="15">
      <c r="A870" s="14"/>
    </row>
    <row r="871" ht="15">
      <c r="A871" s="14"/>
    </row>
    <row r="872" ht="15">
      <c r="A872" s="14"/>
    </row>
    <row r="873" ht="15">
      <c r="A873" s="14"/>
    </row>
    <row r="874" ht="15">
      <c r="A874" s="14"/>
    </row>
    <row r="875" ht="15">
      <c r="A875" s="14"/>
    </row>
    <row r="876" ht="15">
      <c r="A876" s="14"/>
    </row>
    <row r="877" ht="15">
      <c r="A877" s="14"/>
    </row>
    <row r="878" ht="15">
      <c r="A878" s="14"/>
    </row>
    <row r="879" ht="15">
      <c r="A879" s="14"/>
    </row>
    <row r="880" ht="15">
      <c r="A880" s="14"/>
    </row>
    <row r="881" ht="15">
      <c r="A881" s="14"/>
    </row>
    <row r="882" ht="15">
      <c r="A882" s="14"/>
    </row>
    <row r="883" ht="15">
      <c r="A883" s="14"/>
    </row>
    <row r="884" ht="15">
      <c r="A884" s="14"/>
    </row>
    <row r="885" ht="15">
      <c r="A885" s="14"/>
    </row>
    <row r="886" ht="15">
      <c r="A886" s="14"/>
    </row>
    <row r="887" ht="15">
      <c r="A887" s="14"/>
    </row>
    <row r="888" ht="15">
      <c r="A888" s="14"/>
    </row>
    <row r="889" ht="15">
      <c r="A889" s="14"/>
    </row>
    <row r="890" ht="15">
      <c r="A890" s="14"/>
    </row>
    <row r="891" ht="15">
      <c r="A891" s="14"/>
    </row>
    <row r="892" ht="15">
      <c r="A892" s="14"/>
    </row>
    <row r="893" ht="15">
      <c r="A893" s="14"/>
    </row>
    <row r="894" ht="15">
      <c r="A894" s="14"/>
    </row>
    <row r="895" ht="15">
      <c r="A895" s="14"/>
    </row>
    <row r="896" ht="15">
      <c r="A896" s="14"/>
    </row>
    <row r="897" ht="15">
      <c r="A897" s="14"/>
    </row>
    <row r="898" ht="15">
      <c r="A898" s="14"/>
    </row>
    <row r="899" ht="15">
      <c r="A899" s="14"/>
    </row>
    <row r="900" ht="15">
      <c r="A900" s="14"/>
    </row>
    <row r="901" ht="15">
      <c r="A901" s="14"/>
    </row>
    <row r="902" ht="15">
      <c r="A902" s="14"/>
    </row>
    <row r="903" ht="15">
      <c r="A903" s="14"/>
    </row>
    <row r="904" ht="15">
      <c r="A904" s="14"/>
    </row>
    <row r="905" ht="15">
      <c r="A905" s="14"/>
    </row>
    <row r="906" ht="15">
      <c r="A906" s="14"/>
    </row>
    <row r="907" ht="15">
      <c r="A907" s="14"/>
    </row>
    <row r="908" ht="15">
      <c r="A908" s="14"/>
    </row>
    <row r="909" ht="15">
      <c r="A909" s="14"/>
    </row>
    <row r="910" ht="15">
      <c r="A910" s="14"/>
    </row>
    <row r="911" ht="15">
      <c r="A911" s="14"/>
    </row>
    <row r="912" ht="15">
      <c r="A912" s="14"/>
    </row>
    <row r="913" ht="15">
      <c r="A913" s="14"/>
    </row>
    <row r="914" ht="15">
      <c r="A914" s="14"/>
    </row>
    <row r="915" ht="15">
      <c r="A915" s="14"/>
    </row>
    <row r="916" ht="15">
      <c r="A916" s="14"/>
    </row>
    <row r="917" ht="15">
      <c r="A917" s="14"/>
    </row>
    <row r="918" ht="15">
      <c r="A918" s="14"/>
    </row>
    <row r="919" ht="15">
      <c r="A919" s="14"/>
    </row>
    <row r="920" ht="15">
      <c r="A920" s="14"/>
    </row>
    <row r="921" ht="15">
      <c r="A921" s="14"/>
    </row>
    <row r="922" ht="15">
      <c r="A922" s="14"/>
    </row>
    <row r="923" ht="15">
      <c r="A923" s="14"/>
    </row>
    <row r="924" ht="15">
      <c r="A924" s="14"/>
    </row>
    <row r="925" ht="15">
      <c r="A925" s="14"/>
    </row>
    <row r="926" ht="15">
      <c r="A926" s="14"/>
    </row>
    <row r="927" ht="15">
      <c r="A927" s="14"/>
    </row>
    <row r="928" ht="15">
      <c r="A928" s="14"/>
    </row>
    <row r="929" ht="15">
      <c r="A929" s="14"/>
    </row>
    <row r="930" ht="15">
      <c r="A930" s="14"/>
    </row>
    <row r="931" ht="15">
      <c r="A931" s="14"/>
    </row>
    <row r="932" ht="15">
      <c r="A932" s="14"/>
    </row>
    <row r="933" ht="15">
      <c r="A933" s="14"/>
    </row>
    <row r="934" ht="15">
      <c r="A934" s="14"/>
    </row>
    <row r="935" ht="15">
      <c r="A935" s="14"/>
    </row>
    <row r="936" ht="15">
      <c r="A936" s="14"/>
    </row>
    <row r="937" ht="15">
      <c r="A937" s="14"/>
    </row>
    <row r="938" ht="15">
      <c r="A938" s="14"/>
    </row>
    <row r="939" ht="15">
      <c r="A939" s="14"/>
    </row>
    <row r="940" ht="15">
      <c r="A940" s="14"/>
    </row>
    <row r="941" ht="15">
      <c r="A941" s="14"/>
    </row>
    <row r="942" ht="15">
      <c r="A942" s="14"/>
    </row>
    <row r="943" ht="15">
      <c r="A943" s="14"/>
    </row>
    <row r="944" ht="15">
      <c r="A944" s="14"/>
    </row>
    <row r="945" ht="15">
      <c r="A945" s="14"/>
    </row>
    <row r="946" ht="15">
      <c r="A946" s="14"/>
    </row>
    <row r="947" ht="15">
      <c r="A947" s="14"/>
    </row>
    <row r="948" ht="15">
      <c r="A948" s="14"/>
    </row>
    <row r="949" ht="15">
      <c r="A949" s="14"/>
    </row>
    <row r="950" ht="15">
      <c r="A950" s="14"/>
    </row>
    <row r="951" ht="15">
      <c r="A951" s="14"/>
    </row>
    <row r="952" ht="15">
      <c r="A952" s="14"/>
    </row>
    <row r="953" ht="15">
      <c r="A953" s="14"/>
    </row>
    <row r="954" ht="15">
      <c r="A954" s="14"/>
    </row>
    <row r="955" ht="15">
      <c r="A955" s="14"/>
    </row>
    <row r="956" ht="15">
      <c r="A956" s="14"/>
    </row>
    <row r="957" ht="15">
      <c r="A957" s="14"/>
    </row>
    <row r="958" ht="15">
      <c r="A958" s="14"/>
    </row>
    <row r="959" ht="15">
      <c r="A959" s="14"/>
    </row>
    <row r="960" ht="15">
      <c r="A960" s="14"/>
    </row>
    <row r="961" ht="15">
      <c r="A961" s="14"/>
    </row>
    <row r="962" ht="15">
      <c r="A962" s="14"/>
    </row>
    <row r="963" ht="15">
      <c r="A963" s="14"/>
    </row>
    <row r="964" ht="15">
      <c r="A964" s="14"/>
    </row>
    <row r="965" ht="15">
      <c r="A965" s="14"/>
    </row>
    <row r="966" ht="15">
      <c r="A966" s="14"/>
    </row>
    <row r="967" ht="15">
      <c r="A967" s="14"/>
    </row>
    <row r="968" ht="15">
      <c r="A968" s="14"/>
    </row>
    <row r="969" ht="15">
      <c r="A969" s="14"/>
    </row>
    <row r="970" ht="15">
      <c r="A970" s="14"/>
    </row>
    <row r="971" ht="15">
      <c r="A971" s="14"/>
    </row>
    <row r="972" ht="15">
      <c r="A972" s="14"/>
    </row>
    <row r="973" ht="15">
      <c r="A973" s="14"/>
    </row>
    <row r="974" ht="15">
      <c r="A974" s="14"/>
    </row>
    <row r="975" ht="15">
      <c r="A975" s="14"/>
    </row>
    <row r="976" ht="15">
      <c r="A976" s="14"/>
    </row>
    <row r="977" ht="15">
      <c r="A977" s="14"/>
    </row>
    <row r="978" ht="15">
      <c r="A978" s="14"/>
    </row>
    <row r="979" ht="15">
      <c r="A979" s="14"/>
    </row>
    <row r="980" ht="15">
      <c r="A980" s="14"/>
    </row>
    <row r="981" ht="15">
      <c r="A981" s="14"/>
    </row>
    <row r="982" ht="15">
      <c r="A982" s="14"/>
    </row>
    <row r="983" ht="15">
      <c r="A983" s="14"/>
    </row>
    <row r="984" ht="15">
      <c r="A984" s="14"/>
    </row>
    <row r="985" ht="15">
      <c r="A985" s="14"/>
    </row>
    <row r="986" ht="15">
      <c r="A986" s="14"/>
    </row>
    <row r="987" ht="15">
      <c r="A987" s="14"/>
    </row>
    <row r="988" ht="15">
      <c r="A988" s="14"/>
    </row>
    <row r="989" ht="15">
      <c r="A989" s="14"/>
    </row>
    <row r="990" ht="15">
      <c r="A990" s="14"/>
    </row>
    <row r="991" ht="15">
      <c r="A991" s="14"/>
    </row>
    <row r="992" ht="15">
      <c r="A992" s="14"/>
    </row>
    <row r="993" ht="15">
      <c r="A993" s="14"/>
    </row>
    <row r="994" ht="15">
      <c r="A994" s="14"/>
    </row>
    <row r="995" ht="15">
      <c r="A995" s="14"/>
    </row>
    <row r="996" ht="15">
      <c r="A996" s="14"/>
    </row>
    <row r="997" ht="15">
      <c r="A997" s="14"/>
    </row>
    <row r="998" ht="15">
      <c r="A998" s="14"/>
    </row>
    <row r="999" ht="15">
      <c r="A999" s="14"/>
    </row>
    <row r="1000" ht="15">
      <c r="A1000" s="14"/>
    </row>
    <row r="1001" ht="15">
      <c r="A1001" s="14"/>
    </row>
    <row r="1002" ht="15">
      <c r="A1002" s="14"/>
    </row>
    <row r="1003" ht="15">
      <c r="A1003" s="14"/>
    </row>
    <row r="1004" ht="15">
      <c r="A1004" s="14"/>
    </row>
    <row r="1005" ht="15">
      <c r="A1005" s="14"/>
    </row>
    <row r="1006" ht="15">
      <c r="A1006" s="14"/>
    </row>
    <row r="1007" ht="15">
      <c r="A1007" s="14"/>
    </row>
    <row r="1008" ht="15">
      <c r="A1008" s="14"/>
    </row>
    <row r="1009" ht="15">
      <c r="A1009" s="14"/>
    </row>
    <row r="1010" ht="15">
      <c r="A1010" s="14"/>
    </row>
    <row r="1011" ht="15">
      <c r="A1011" s="14"/>
    </row>
    <row r="1012" ht="15">
      <c r="A1012" s="14"/>
    </row>
    <row r="1013" ht="15">
      <c r="A1013" s="14"/>
    </row>
    <row r="1014" ht="15">
      <c r="A1014" s="14"/>
    </row>
    <row r="1015" ht="15">
      <c r="A1015" s="14"/>
    </row>
    <row r="1016" ht="15">
      <c r="A1016" s="14"/>
    </row>
    <row r="1017" ht="15">
      <c r="A1017" s="14"/>
    </row>
    <row r="1018" ht="15">
      <c r="A1018" s="14"/>
    </row>
    <row r="1019" ht="15">
      <c r="A1019" s="14"/>
    </row>
    <row r="1020" ht="15">
      <c r="A1020" s="14"/>
    </row>
    <row r="1021" ht="15">
      <c r="A1021" s="14"/>
    </row>
    <row r="1022" ht="15">
      <c r="A1022" s="14"/>
    </row>
    <row r="1023" ht="15">
      <c r="A1023" s="14"/>
    </row>
    <row r="1024" ht="15">
      <c r="A1024" s="14"/>
    </row>
    <row r="1025" ht="15">
      <c r="A1025" s="14"/>
    </row>
    <row r="1026" ht="15">
      <c r="A1026" s="14"/>
    </row>
    <row r="1027" ht="15">
      <c r="A1027" s="14"/>
    </row>
    <row r="1028" ht="15">
      <c r="A1028" s="14"/>
    </row>
    <row r="1029" ht="15">
      <c r="A1029" s="14"/>
    </row>
    <row r="1030" ht="15">
      <c r="A1030" s="14"/>
    </row>
    <row r="1031" ht="15">
      <c r="A1031" s="14"/>
    </row>
    <row r="1032" ht="15">
      <c r="A1032" s="14"/>
    </row>
    <row r="1033" ht="15">
      <c r="A1033" s="14"/>
    </row>
    <row r="1034" ht="15">
      <c r="A1034" s="14"/>
    </row>
    <row r="1035" ht="15">
      <c r="A1035" s="14"/>
    </row>
    <row r="1036" ht="15">
      <c r="A1036" s="14"/>
    </row>
    <row r="1037" ht="15">
      <c r="A1037" s="14"/>
    </row>
    <row r="1038" ht="15">
      <c r="A1038" s="14"/>
    </row>
    <row r="1039" ht="15">
      <c r="A1039" s="14"/>
    </row>
    <row r="1040" ht="15">
      <c r="A1040" s="14"/>
    </row>
    <row r="1041" ht="15">
      <c r="A1041" s="14"/>
    </row>
    <row r="1042" ht="15">
      <c r="A1042" s="14"/>
    </row>
    <row r="1043" ht="15">
      <c r="A1043" s="14"/>
    </row>
    <row r="1044" ht="15">
      <c r="A1044" s="14"/>
    </row>
    <row r="1045" ht="15">
      <c r="A1045" s="14"/>
    </row>
    <row r="1046" ht="15">
      <c r="A1046" s="14"/>
    </row>
    <row r="1047" ht="15">
      <c r="A1047" s="14"/>
    </row>
    <row r="1048" ht="15">
      <c r="A1048" s="14"/>
    </row>
    <row r="1049" ht="15">
      <c r="A1049" s="14"/>
    </row>
    <row r="1050" ht="15">
      <c r="A1050" s="14"/>
    </row>
    <row r="1051" ht="15">
      <c r="A1051" s="14"/>
    </row>
    <row r="1052" ht="15">
      <c r="A1052" s="14"/>
    </row>
    <row r="1053" ht="15">
      <c r="A1053" s="14"/>
    </row>
    <row r="1054" ht="15">
      <c r="A1054" s="14"/>
    </row>
    <row r="1055" ht="15">
      <c r="A1055" s="14"/>
    </row>
    <row r="1056" ht="15">
      <c r="A1056" s="14"/>
    </row>
    <row r="1057" ht="15">
      <c r="A1057" s="14"/>
    </row>
    <row r="1058" ht="15">
      <c r="A1058" s="14"/>
    </row>
    <row r="1059" ht="15">
      <c r="A1059" s="14"/>
    </row>
    <row r="1060" ht="15">
      <c r="A1060" s="14"/>
    </row>
    <row r="1061" ht="15">
      <c r="A1061" s="14"/>
    </row>
    <row r="1062" ht="15">
      <c r="A1062" s="14"/>
    </row>
    <row r="1063" ht="15">
      <c r="A1063" s="14"/>
    </row>
    <row r="1064" ht="15">
      <c r="A1064" s="14"/>
    </row>
    <row r="1065" ht="15">
      <c r="A1065" s="14"/>
    </row>
    <row r="1066" ht="15">
      <c r="A1066" s="14"/>
    </row>
    <row r="1067" ht="15">
      <c r="A1067" s="14"/>
    </row>
    <row r="1068" ht="15">
      <c r="A1068" s="14"/>
    </row>
    <row r="1069" ht="15">
      <c r="A1069" s="14"/>
    </row>
    <row r="1070" ht="15">
      <c r="A1070" s="14"/>
    </row>
    <row r="1071" ht="15">
      <c r="A1071" s="14"/>
    </row>
    <row r="1072" ht="15">
      <c r="A1072" s="14"/>
    </row>
    <row r="1073" ht="15">
      <c r="A1073" s="14"/>
    </row>
    <row r="1074" ht="15">
      <c r="A1074" s="14"/>
    </row>
    <row r="1075" ht="15">
      <c r="A1075" s="14"/>
    </row>
    <row r="1076" ht="15">
      <c r="A1076" s="14"/>
    </row>
    <row r="1077" ht="15">
      <c r="A1077" s="14"/>
    </row>
    <row r="1078" ht="15">
      <c r="A1078" s="14"/>
    </row>
    <row r="1079" ht="15">
      <c r="A1079" s="14"/>
    </row>
    <row r="1080" ht="15">
      <c r="A1080" s="14"/>
    </row>
    <row r="1081" ht="15">
      <c r="A1081" s="14"/>
    </row>
    <row r="1082" ht="15">
      <c r="A1082" s="14"/>
    </row>
    <row r="1083" ht="15">
      <c r="A1083" s="14"/>
    </row>
    <row r="1084" ht="15">
      <c r="A1084" s="14"/>
    </row>
    <row r="1085" ht="15">
      <c r="A1085" s="14"/>
    </row>
    <row r="1086" ht="15">
      <c r="A1086" s="14"/>
    </row>
    <row r="1087" ht="15">
      <c r="A1087" s="14"/>
    </row>
    <row r="1088" ht="15">
      <c r="A1088" s="14"/>
    </row>
    <row r="1089" ht="15">
      <c r="A1089" s="14"/>
    </row>
    <row r="1090" ht="15">
      <c r="A1090" s="14"/>
    </row>
    <row r="1091" ht="15">
      <c r="A1091" s="14"/>
    </row>
    <row r="1092" ht="15">
      <c r="A1092" s="14"/>
    </row>
    <row r="1093" ht="15">
      <c r="A1093" s="14"/>
    </row>
    <row r="1094" ht="15">
      <c r="A1094" s="14"/>
    </row>
    <row r="1095" ht="15">
      <c r="A1095" s="14"/>
    </row>
    <row r="1096" ht="15">
      <c r="A1096" s="14"/>
    </row>
    <row r="1097" ht="15">
      <c r="A1097" s="14"/>
    </row>
    <row r="1098" ht="15">
      <c r="A1098" s="14"/>
    </row>
    <row r="1099" ht="15">
      <c r="A1099" s="14"/>
    </row>
    <row r="1100" ht="15">
      <c r="A1100" s="14"/>
    </row>
    <row r="1101" ht="15">
      <c r="A1101" s="14"/>
    </row>
    <row r="1102" ht="15">
      <c r="A1102" s="14"/>
    </row>
    <row r="1103" ht="15">
      <c r="A1103" s="14"/>
    </row>
    <row r="1104" ht="15">
      <c r="A1104" s="14"/>
    </row>
    <row r="1105" ht="15">
      <c r="A1105" s="14"/>
    </row>
    <row r="1106" ht="15">
      <c r="A1106" s="14"/>
    </row>
    <row r="1107" ht="15">
      <c r="A1107" s="14"/>
    </row>
    <row r="1108" ht="15">
      <c r="A1108" s="14"/>
    </row>
    <row r="1109" ht="15">
      <c r="A1109" s="14"/>
    </row>
    <row r="1110" ht="15">
      <c r="A1110" s="14"/>
    </row>
    <row r="1111" ht="15">
      <c r="A1111" s="14"/>
    </row>
    <row r="1112" ht="15">
      <c r="A1112" s="14"/>
    </row>
    <row r="1113" ht="15">
      <c r="A1113" s="14"/>
    </row>
    <row r="1114" ht="15">
      <c r="A1114" s="14"/>
    </row>
    <row r="1115" ht="15">
      <c r="A1115" s="14"/>
    </row>
    <row r="1116" ht="15">
      <c r="A1116" s="14"/>
    </row>
    <row r="1117" ht="15">
      <c r="A1117" s="14"/>
    </row>
    <row r="1118" ht="15">
      <c r="A1118" s="14"/>
    </row>
    <row r="1119" ht="15">
      <c r="A1119" s="14"/>
    </row>
    <row r="1120" ht="15">
      <c r="A1120" s="14"/>
    </row>
    <row r="1121" ht="15">
      <c r="A1121" s="14"/>
    </row>
    <row r="1122" ht="15">
      <c r="A1122" s="14"/>
    </row>
    <row r="1123" ht="15">
      <c r="A1123" s="14"/>
    </row>
    <row r="1124" ht="15">
      <c r="A1124" s="14"/>
    </row>
    <row r="1125" ht="15">
      <c r="A1125" s="14"/>
    </row>
    <row r="1126" ht="15">
      <c r="A1126" s="14"/>
    </row>
    <row r="1127" ht="15">
      <c r="A1127" s="14"/>
    </row>
    <row r="1128" ht="15">
      <c r="A1128" s="14"/>
    </row>
    <row r="1129" ht="15">
      <c r="A1129" s="14"/>
    </row>
    <row r="1130" ht="15">
      <c r="A1130" s="14"/>
    </row>
    <row r="1131" ht="15">
      <c r="A1131" s="14"/>
    </row>
    <row r="1132" ht="15">
      <c r="A1132" s="14"/>
    </row>
    <row r="1133" ht="15">
      <c r="A1133" s="14"/>
    </row>
    <row r="1134" ht="15">
      <c r="A1134" s="14"/>
    </row>
    <row r="1135" ht="15">
      <c r="A1135" s="14"/>
    </row>
    <row r="1136" ht="15">
      <c r="A1136" s="14"/>
    </row>
    <row r="1137" ht="15">
      <c r="A1137" s="14"/>
    </row>
    <row r="1138" ht="15">
      <c r="A1138" s="14"/>
    </row>
    <row r="1139" ht="15">
      <c r="A1139" s="14"/>
    </row>
    <row r="1140" ht="15">
      <c r="A1140" s="14"/>
    </row>
    <row r="1141" ht="15">
      <c r="A1141" s="14"/>
    </row>
    <row r="1142" ht="15">
      <c r="A1142" s="14"/>
    </row>
    <row r="1143" ht="15">
      <c r="A1143" s="14"/>
    </row>
    <row r="1144" ht="15">
      <c r="A1144" s="14"/>
    </row>
    <row r="1145" ht="15">
      <c r="A1145" s="14"/>
    </row>
    <row r="1146" ht="15">
      <c r="A1146" s="14"/>
    </row>
    <row r="1147" ht="15">
      <c r="A1147" s="14"/>
    </row>
    <row r="1148" ht="15">
      <c r="A1148" s="14"/>
    </row>
    <row r="1149" ht="15">
      <c r="A1149" s="14"/>
    </row>
    <row r="1150" ht="15">
      <c r="A1150" s="14"/>
    </row>
    <row r="1151" ht="15">
      <c r="A1151" s="14"/>
    </row>
    <row r="1152" ht="15">
      <c r="A1152" s="14"/>
    </row>
    <row r="1153" ht="15">
      <c r="A1153" s="14"/>
    </row>
    <row r="1154" ht="15">
      <c r="A1154" s="14"/>
    </row>
    <row r="1155" ht="15">
      <c r="A1155" s="14"/>
    </row>
    <row r="1156" ht="15">
      <c r="A1156" s="14"/>
    </row>
    <row r="1157" ht="15">
      <c r="A1157" s="14"/>
    </row>
    <row r="1158" ht="15">
      <c r="A1158" s="14"/>
    </row>
    <row r="1159" ht="15">
      <c r="A1159" s="14"/>
    </row>
    <row r="1160" ht="15">
      <c r="A1160" s="14"/>
    </row>
    <row r="1161" ht="15">
      <c r="A1161" s="14"/>
    </row>
    <row r="1162" ht="15">
      <c r="A1162" s="14"/>
    </row>
    <row r="1163" ht="15">
      <c r="A1163" s="14"/>
    </row>
    <row r="1164" ht="15">
      <c r="A1164" s="14"/>
    </row>
    <row r="1165" ht="15">
      <c r="A1165" s="14"/>
    </row>
    <row r="1166" ht="15">
      <c r="A1166" s="14"/>
    </row>
    <row r="1167" ht="15">
      <c r="A1167" s="14"/>
    </row>
    <row r="1168" ht="15">
      <c r="A1168" s="14"/>
    </row>
    <row r="1169" ht="15">
      <c r="A1169" s="14"/>
    </row>
    <row r="1170" ht="15">
      <c r="A1170" s="14"/>
    </row>
    <row r="1171" ht="15">
      <c r="A1171" s="14"/>
    </row>
    <row r="1172" ht="15">
      <c r="A1172" s="14"/>
    </row>
    <row r="1173" ht="15">
      <c r="A1173" s="14"/>
    </row>
    <row r="1174" ht="15">
      <c r="A1174" s="14"/>
    </row>
    <row r="1175" ht="15">
      <c r="A1175" s="14"/>
    </row>
    <row r="1176" ht="15">
      <c r="A1176" s="14"/>
    </row>
    <row r="1177" ht="15">
      <c r="A1177" s="14"/>
    </row>
    <row r="1178" ht="15">
      <c r="A1178" s="14"/>
    </row>
    <row r="1179" ht="15">
      <c r="A1179" s="14"/>
    </row>
    <row r="1180" ht="15">
      <c r="A1180" s="14"/>
    </row>
    <row r="1181" ht="15">
      <c r="A1181" s="14"/>
    </row>
    <row r="1182" ht="15">
      <c r="A1182" s="14"/>
    </row>
    <row r="1183" ht="15">
      <c r="A1183" s="14"/>
    </row>
    <row r="1184" ht="15">
      <c r="A1184" s="14"/>
    </row>
    <row r="1185" ht="15">
      <c r="A1185" s="14"/>
    </row>
    <row r="1186" ht="15">
      <c r="A1186" s="14"/>
    </row>
    <row r="1187" ht="15">
      <c r="A1187" s="14"/>
    </row>
    <row r="1188" ht="15">
      <c r="A1188" s="14"/>
    </row>
    <row r="1189" ht="15">
      <c r="A1189" s="14"/>
    </row>
    <row r="1190" ht="15">
      <c r="A1190" s="14"/>
    </row>
    <row r="1191" ht="15">
      <c r="A1191" s="14"/>
    </row>
    <row r="1192" ht="15">
      <c r="A1192" s="14"/>
    </row>
    <row r="1193" ht="15">
      <c r="A1193" s="14"/>
    </row>
    <row r="1194" ht="15">
      <c r="A1194" s="14"/>
    </row>
    <row r="1195" ht="15">
      <c r="A1195" s="14"/>
    </row>
    <row r="1196" ht="15">
      <c r="A1196" s="14"/>
    </row>
    <row r="1197" ht="15">
      <c r="A1197" s="14"/>
    </row>
    <row r="1198" ht="15">
      <c r="A1198" s="14"/>
    </row>
    <row r="1199" ht="15">
      <c r="A1199" s="14"/>
    </row>
    <row r="1200" ht="15">
      <c r="A1200" s="14"/>
    </row>
    <row r="1201" ht="15">
      <c r="A1201" s="14"/>
    </row>
    <row r="1202" ht="15">
      <c r="A1202" s="14"/>
    </row>
    <row r="1203" ht="15">
      <c r="A1203" s="14"/>
    </row>
    <row r="1204" ht="15">
      <c r="A1204" s="14"/>
    </row>
    <row r="1205" ht="15">
      <c r="A1205" s="14"/>
    </row>
    <row r="1206" ht="15">
      <c r="A1206" s="14"/>
    </row>
    <row r="1207" ht="15">
      <c r="A1207" s="14"/>
    </row>
    <row r="1208" ht="15">
      <c r="A1208" s="14"/>
    </row>
    <row r="1209" ht="15">
      <c r="A1209" s="14"/>
    </row>
    <row r="1210" ht="15">
      <c r="A1210" s="14"/>
    </row>
    <row r="1211" ht="15">
      <c r="A1211" s="14"/>
    </row>
    <row r="1212" ht="15">
      <c r="A1212" s="14"/>
    </row>
    <row r="1213" ht="15">
      <c r="A1213" s="14"/>
    </row>
    <row r="1214" ht="15">
      <c r="A1214" s="14"/>
    </row>
    <row r="1215" ht="15">
      <c r="A1215" s="14"/>
    </row>
    <row r="1216" ht="15">
      <c r="A1216" s="14"/>
    </row>
    <row r="1217" ht="15">
      <c r="A1217" s="14"/>
    </row>
    <row r="1218" ht="15">
      <c r="A1218" s="14"/>
    </row>
    <row r="1219" ht="15">
      <c r="A1219" s="14"/>
    </row>
    <row r="1220" ht="15">
      <c r="A1220" s="14"/>
    </row>
    <row r="1221" ht="15">
      <c r="A1221" s="14"/>
    </row>
    <row r="1222" ht="15">
      <c r="A1222" s="14"/>
    </row>
    <row r="1223" ht="15">
      <c r="A1223" s="14"/>
    </row>
    <row r="1224" ht="15">
      <c r="A1224" s="14"/>
    </row>
    <row r="1225" ht="15">
      <c r="A1225" s="14"/>
    </row>
    <row r="1226" ht="15">
      <c r="A1226" s="14"/>
    </row>
    <row r="1227" ht="15">
      <c r="A1227" s="14"/>
    </row>
    <row r="1228" ht="15">
      <c r="A1228" s="14"/>
    </row>
    <row r="1229" ht="15">
      <c r="A1229" s="14"/>
    </row>
    <row r="1230" ht="15">
      <c r="A1230" s="14"/>
    </row>
    <row r="1231" ht="15">
      <c r="A1231" s="14"/>
    </row>
    <row r="1232" ht="15">
      <c r="A1232" s="14"/>
    </row>
    <row r="1233" ht="15">
      <c r="A1233" s="14"/>
    </row>
    <row r="1234" ht="15">
      <c r="A1234" s="14"/>
    </row>
    <row r="1235" ht="15">
      <c r="A1235" s="14"/>
    </row>
    <row r="1236" ht="15">
      <c r="A1236" s="14"/>
    </row>
    <row r="1237" ht="15">
      <c r="A1237" s="14"/>
    </row>
    <row r="1238" ht="15">
      <c r="A1238" s="14"/>
    </row>
    <row r="1239" ht="15">
      <c r="A1239" s="14"/>
    </row>
    <row r="1240" ht="15">
      <c r="A1240" s="14"/>
    </row>
    <row r="1241" ht="15">
      <c r="A1241" s="14"/>
    </row>
    <row r="1242" ht="15">
      <c r="A1242" s="14"/>
    </row>
    <row r="1243" ht="15">
      <c r="A1243" s="14"/>
    </row>
    <row r="1244" ht="15">
      <c r="A1244" s="14"/>
    </row>
    <row r="1245" ht="15">
      <c r="A1245" s="14"/>
    </row>
    <row r="1246" ht="15">
      <c r="A1246" s="14"/>
    </row>
    <row r="1247" ht="15">
      <c r="A1247" s="14"/>
    </row>
    <row r="1248" ht="15">
      <c r="A1248" s="14"/>
    </row>
    <row r="1249" ht="15">
      <c r="A1249" s="14"/>
    </row>
    <row r="1250" ht="15">
      <c r="A1250" s="14"/>
    </row>
    <row r="1251" ht="15">
      <c r="A1251" s="14"/>
    </row>
    <row r="1252" ht="15">
      <c r="A1252" s="14"/>
    </row>
    <row r="1253" ht="15">
      <c r="A1253" s="14"/>
    </row>
    <row r="1254" ht="15">
      <c r="A1254" s="14"/>
    </row>
    <row r="1255" ht="15">
      <c r="A1255" s="14"/>
    </row>
    <row r="1256" ht="15">
      <c r="A1256" s="14"/>
    </row>
    <row r="1257" ht="15">
      <c r="A1257" s="14"/>
    </row>
    <row r="1258" ht="15">
      <c r="A1258" s="14"/>
    </row>
    <row r="1259" ht="15">
      <c r="A1259" s="14"/>
    </row>
    <row r="1260" ht="15">
      <c r="A1260" s="14"/>
    </row>
    <row r="1261" ht="15">
      <c r="A1261" s="14"/>
    </row>
    <row r="1262" ht="15">
      <c r="A1262" s="14"/>
    </row>
    <row r="1263" ht="15">
      <c r="A1263" s="14"/>
    </row>
    <row r="1264" ht="15">
      <c r="A1264" s="14"/>
    </row>
    <row r="1265" ht="15">
      <c r="A1265" s="14"/>
    </row>
    <row r="1266" ht="15">
      <c r="A1266" s="14"/>
    </row>
    <row r="1267" ht="15">
      <c r="A1267" s="14"/>
    </row>
    <row r="1268" ht="15">
      <c r="A1268" s="14"/>
    </row>
    <row r="1269" ht="15">
      <c r="A1269" s="14"/>
    </row>
    <row r="1270" ht="15">
      <c r="A1270" s="14"/>
    </row>
    <row r="1271" ht="15">
      <c r="A1271" s="14"/>
    </row>
    <row r="1272" ht="15">
      <c r="A1272" s="14"/>
    </row>
    <row r="1273" ht="15">
      <c r="A1273" s="14"/>
    </row>
    <row r="1274" ht="15">
      <c r="A1274" s="14"/>
    </row>
    <row r="1275" ht="15">
      <c r="A1275" s="14"/>
    </row>
    <row r="1276" ht="15">
      <c r="A1276" s="14"/>
    </row>
    <row r="1277" ht="15">
      <c r="A1277" s="14"/>
    </row>
    <row r="1278" ht="15">
      <c r="A1278" s="14"/>
    </row>
    <row r="1279" ht="15">
      <c r="A1279" s="14"/>
    </row>
    <row r="1280" ht="15">
      <c r="A1280" s="14"/>
    </row>
    <row r="1281" ht="15">
      <c r="A1281" s="14"/>
    </row>
    <row r="1282" ht="15">
      <c r="A1282" s="14"/>
    </row>
    <row r="1283" ht="15">
      <c r="A1283" s="14"/>
    </row>
    <row r="1284" ht="15">
      <c r="A1284" s="14"/>
    </row>
    <row r="1285" ht="15">
      <c r="A1285" s="14"/>
    </row>
    <row r="1286" ht="15">
      <c r="A1286" s="14"/>
    </row>
    <row r="1287" ht="15">
      <c r="A1287" s="14"/>
    </row>
    <row r="1288" ht="15">
      <c r="A1288" s="14"/>
    </row>
    <row r="1289" ht="15">
      <c r="A1289" s="14"/>
    </row>
    <row r="1290" ht="15">
      <c r="A1290" s="14"/>
    </row>
    <row r="1291" ht="15">
      <c r="A1291" s="14"/>
    </row>
    <row r="1292" ht="15">
      <c r="A1292" s="14"/>
    </row>
    <row r="1293" ht="15">
      <c r="A1293" s="14"/>
    </row>
    <row r="1294" ht="15">
      <c r="A1294" s="14"/>
    </row>
    <row r="1295" ht="15">
      <c r="A1295" s="14"/>
    </row>
    <row r="1296" ht="15">
      <c r="A1296" s="14"/>
    </row>
    <row r="1297" ht="15">
      <c r="A1297" s="14"/>
    </row>
    <row r="1298" ht="15">
      <c r="A1298" s="14"/>
    </row>
    <row r="1299" ht="15">
      <c r="A1299" s="14"/>
    </row>
    <row r="1300" ht="15">
      <c r="A1300" s="14"/>
    </row>
    <row r="1301" ht="15">
      <c r="A1301" s="14"/>
    </row>
    <row r="1302" ht="15">
      <c r="A1302" s="14"/>
    </row>
    <row r="1303" ht="15">
      <c r="A1303" s="14"/>
    </row>
    <row r="1304" ht="15">
      <c r="A1304" s="14"/>
    </row>
    <row r="1305" ht="15">
      <c r="A1305" s="14"/>
    </row>
    <row r="1306" ht="15">
      <c r="A1306" s="14"/>
    </row>
    <row r="1307" ht="15">
      <c r="A1307" s="14"/>
    </row>
    <row r="1308" ht="15">
      <c r="A1308" s="14"/>
    </row>
    <row r="1309" ht="15">
      <c r="A1309" s="14"/>
    </row>
    <row r="1310" ht="15">
      <c r="A1310" s="14"/>
    </row>
    <row r="1311" ht="15">
      <c r="A1311" s="14"/>
    </row>
    <row r="1312" ht="15">
      <c r="A1312" s="14"/>
    </row>
    <row r="1313" ht="15">
      <c r="A1313" s="14"/>
    </row>
    <row r="1314" ht="15">
      <c r="A1314" s="14"/>
    </row>
    <row r="1315" ht="15">
      <c r="A1315" s="14"/>
    </row>
    <row r="1316" ht="15">
      <c r="A1316" s="14"/>
    </row>
    <row r="1317" ht="15">
      <c r="A1317" s="14"/>
    </row>
    <row r="1318" ht="15">
      <c r="A1318" s="14"/>
    </row>
    <row r="1319" ht="15">
      <c r="A1319" s="14"/>
    </row>
    <row r="1320" ht="15">
      <c r="A1320" s="14"/>
    </row>
    <row r="1321" ht="15">
      <c r="A1321" s="14"/>
    </row>
  </sheetData>
  <sheetProtection algorithmName="SHA-512" hashValue="IG1d0tt8HVENkUPqJ7gPFDr6EC8SxndNQqtji1H5CfZ4kxDv1bIstm0IfPCGq2ZcQutbpkxpkuBLQV1OiB9ubg==" saltValue="aVvQF+AMBKIsoTlO5G1mxg==" spinCount="100000" sheet="1" objects="1" scenarios="1" selectLockedCells="1"/>
  <protectedRanges>
    <protectedRange sqref="I69:J70 I25:J26 I36:J37 I47:J48 I58:J59 J80:J81 I86:J87 J97:J98 I108:J109 A14:J15" name="Personnel"/>
  </protectedRanges>
  <mergeCells count="194">
    <mergeCell ref="B8:C8"/>
    <mergeCell ref="E7:H7"/>
    <mergeCell ref="E8:H8"/>
    <mergeCell ref="J7:K7"/>
    <mergeCell ref="L7:N7"/>
    <mergeCell ref="J8:K8"/>
    <mergeCell ref="L8:N8"/>
    <mergeCell ref="A110:H110"/>
    <mergeCell ref="A112:K113"/>
    <mergeCell ref="D108:E108"/>
    <mergeCell ref="F108:H108"/>
    <mergeCell ref="A109:B109"/>
    <mergeCell ref="D109:E109"/>
    <mergeCell ref="F109:H109"/>
    <mergeCell ref="D106:E107"/>
    <mergeCell ref="F106:H107"/>
    <mergeCell ref="I106:I107"/>
    <mergeCell ref="J106:J107"/>
    <mergeCell ref="K106:K107"/>
    <mergeCell ref="A106:C107"/>
    <mergeCell ref="A108:C108"/>
    <mergeCell ref="I95:I96"/>
    <mergeCell ref="J95:J96"/>
    <mergeCell ref="K95:K96"/>
    <mergeCell ref="A97:H97"/>
    <mergeCell ref="A105:C105"/>
    <mergeCell ref="A104:C104"/>
    <mergeCell ref="D86:E86"/>
    <mergeCell ref="D87:E87"/>
    <mergeCell ref="A88:H88"/>
    <mergeCell ref="A90:K91"/>
    <mergeCell ref="A93:K93"/>
    <mergeCell ref="B86:C86"/>
    <mergeCell ref="A98:H98"/>
    <mergeCell ref="A99:H99"/>
    <mergeCell ref="A101:K102"/>
    <mergeCell ref="D104:K104"/>
    <mergeCell ref="D105:K105"/>
    <mergeCell ref="A94:K94"/>
    <mergeCell ref="A95:H96"/>
    <mergeCell ref="A84:E85"/>
    <mergeCell ref="F84:F85"/>
    <mergeCell ref="G84:G85"/>
    <mergeCell ref="H84:H85"/>
    <mergeCell ref="I84:I85"/>
    <mergeCell ref="J84:J85"/>
    <mergeCell ref="A80:H80"/>
    <mergeCell ref="A81:H81"/>
    <mergeCell ref="D82:E82"/>
    <mergeCell ref="F82:K82"/>
    <mergeCell ref="D83:E83"/>
    <mergeCell ref="F83:K83"/>
    <mergeCell ref="K84:K85"/>
    <mergeCell ref="B83:C83"/>
    <mergeCell ref="A71:H71"/>
    <mergeCell ref="A73:K74"/>
    <mergeCell ref="A76:K76"/>
    <mergeCell ref="A77:K77"/>
    <mergeCell ref="A78:H79"/>
    <mergeCell ref="I78:I79"/>
    <mergeCell ref="J78:J79"/>
    <mergeCell ref="K78:K79"/>
    <mergeCell ref="B82:C82"/>
    <mergeCell ref="A75:B75"/>
    <mergeCell ref="D69:E69"/>
    <mergeCell ref="F69:H69"/>
    <mergeCell ref="D70:E70"/>
    <mergeCell ref="F70:H70"/>
    <mergeCell ref="D67:E68"/>
    <mergeCell ref="F67:H68"/>
    <mergeCell ref="A67:C68"/>
    <mergeCell ref="A70:C70"/>
    <mergeCell ref="I67:I68"/>
    <mergeCell ref="A69:C69"/>
    <mergeCell ref="J67:J68"/>
    <mergeCell ref="K67:K68"/>
    <mergeCell ref="A60:H60"/>
    <mergeCell ref="A62:K63"/>
    <mergeCell ref="D65:K65"/>
    <mergeCell ref="D66:K66"/>
    <mergeCell ref="A65:C65"/>
    <mergeCell ref="A66:C66"/>
    <mergeCell ref="D58:E58"/>
    <mergeCell ref="F58:H58"/>
    <mergeCell ref="A59:B59"/>
    <mergeCell ref="D59:E59"/>
    <mergeCell ref="F59:H59"/>
    <mergeCell ref="A58:C58"/>
    <mergeCell ref="D56:E57"/>
    <mergeCell ref="F56:H57"/>
    <mergeCell ref="I56:I57"/>
    <mergeCell ref="J56:J57"/>
    <mergeCell ref="K56:K57"/>
    <mergeCell ref="A49:H49"/>
    <mergeCell ref="A51:K52"/>
    <mergeCell ref="D54:K54"/>
    <mergeCell ref="D55:K55"/>
    <mergeCell ref="A55:C55"/>
    <mergeCell ref="A54:C54"/>
    <mergeCell ref="A56:C57"/>
    <mergeCell ref="D47:E47"/>
    <mergeCell ref="F47:H47"/>
    <mergeCell ref="A48:B48"/>
    <mergeCell ref="D48:E48"/>
    <mergeCell ref="F48:H48"/>
    <mergeCell ref="D44:K44"/>
    <mergeCell ref="D45:E46"/>
    <mergeCell ref="F45:H46"/>
    <mergeCell ref="I45:I46"/>
    <mergeCell ref="J45:J46"/>
    <mergeCell ref="A47:C47"/>
    <mergeCell ref="A44:C44"/>
    <mergeCell ref="A45:C46"/>
    <mergeCell ref="D36:E36"/>
    <mergeCell ref="D37:E37"/>
    <mergeCell ref="A38:H38"/>
    <mergeCell ref="A40:K41"/>
    <mergeCell ref="D43:K43"/>
    <mergeCell ref="K45:K46"/>
    <mergeCell ref="A27:H27"/>
    <mergeCell ref="A29:K30"/>
    <mergeCell ref="D32:E32"/>
    <mergeCell ref="F32:K32"/>
    <mergeCell ref="D33:E33"/>
    <mergeCell ref="F33:K33"/>
    <mergeCell ref="K34:K35"/>
    <mergeCell ref="I34:I35"/>
    <mergeCell ref="J34:J35"/>
    <mergeCell ref="B36:C36"/>
    <mergeCell ref="B32:C32"/>
    <mergeCell ref="A43:C43"/>
    <mergeCell ref="D25:E25"/>
    <mergeCell ref="F25:H25"/>
    <mergeCell ref="A26:B26"/>
    <mergeCell ref="D26:E26"/>
    <mergeCell ref="F26:H26"/>
    <mergeCell ref="A34:E35"/>
    <mergeCell ref="F34:F35"/>
    <mergeCell ref="G34:G35"/>
    <mergeCell ref="H34:H35"/>
    <mergeCell ref="B33:C33"/>
    <mergeCell ref="A25:C25"/>
    <mergeCell ref="B31:K31"/>
    <mergeCell ref="D23:E24"/>
    <mergeCell ref="F23:H24"/>
    <mergeCell ref="I23:I24"/>
    <mergeCell ref="J23:J24"/>
    <mergeCell ref="K23:K24"/>
    <mergeCell ref="A18:K19"/>
    <mergeCell ref="D21:K21"/>
    <mergeCell ref="D22:K22"/>
    <mergeCell ref="A16:H16"/>
    <mergeCell ref="A23:C24"/>
    <mergeCell ref="A22:C22"/>
    <mergeCell ref="A21:C21"/>
    <mergeCell ref="A1:F1"/>
    <mergeCell ref="H1:K1"/>
    <mergeCell ref="A2:A3"/>
    <mergeCell ref="B2:F3"/>
    <mergeCell ref="A10:B10"/>
    <mergeCell ref="K12:K13"/>
    <mergeCell ref="A14:B14"/>
    <mergeCell ref="F14:G14"/>
    <mergeCell ref="A15:B15"/>
    <mergeCell ref="F15:G15"/>
    <mergeCell ref="A11:B11"/>
    <mergeCell ref="A12:B13"/>
    <mergeCell ref="D12:D13"/>
    <mergeCell ref="E12:E13"/>
    <mergeCell ref="F12:G13"/>
    <mergeCell ref="H12:H13"/>
    <mergeCell ref="I12:I13"/>
    <mergeCell ref="J12:J13"/>
    <mergeCell ref="C12:C13"/>
    <mergeCell ref="C11:K11"/>
    <mergeCell ref="C10:K10"/>
    <mergeCell ref="A5:K5"/>
    <mergeCell ref="B6:K6"/>
    <mergeCell ref="B7:C7"/>
    <mergeCell ref="A123:J123"/>
    <mergeCell ref="A124:J124"/>
    <mergeCell ref="A125:J125"/>
    <mergeCell ref="A126:J126"/>
    <mergeCell ref="A127:J127"/>
    <mergeCell ref="A128:J128"/>
    <mergeCell ref="A114:K114"/>
    <mergeCell ref="A115:J115"/>
    <mergeCell ref="A116:J116"/>
    <mergeCell ref="A117:J117"/>
    <mergeCell ref="A118:J118"/>
    <mergeCell ref="A119:J119"/>
    <mergeCell ref="A120:J120"/>
    <mergeCell ref="A121:J121"/>
    <mergeCell ref="A122:J122"/>
  </mergeCells>
  <conditionalFormatting sqref="B109:C113 A100:XFD102 B103:C103 A89:XFD91 D95:K97 A39:XFD41 B42:C42 B71:C74 B92:K92 L92:IW97 D98:IW99 C28:C30 B26:C27 A103:A106 B48:C53 A42:A45 C34:C35 B59:C64 B20:C20 D20:K25 C14 A20:A23 D12:K14 B15:K17 A15:A18 A1:IW4 B28:B36 B37:C38 D26:IW30 A25:A38 A47:A56 A58:A67 D42:IW74 C78:C81 C84:C88 A69:A88 L75:IW88 B78:B88 D78:K88 B95:C99 A92:A99 D103:IW113 A108:A113 C75:K75 D32:IW38 L31:IW31 L114:IW128 A129:IW65531 C9:K9 A9:B14 L9:IW25">
    <cfRule type="cellIs" priority="50" dxfId="0" operator="lessThan" stopIfTrue="1">
      <formula>0</formula>
    </cfRule>
    <cfRule type="containsErrors" priority="51" dxfId="0" stopIfTrue="1">
      <formula>ISERROR(A1)</formula>
    </cfRule>
  </conditionalFormatting>
  <conditionalFormatting sqref="I69:I70 K69:K70 I25:I26 K25:K26 I36:I37 K36:K37 I47:I48 K47:K48 I58:I59 K58:K59 I86:I87 K80:K87 K97:K98 I108:I109 K108:K109 K14:K15 I14:I15">
    <cfRule type="containsBlanks" priority="49" dxfId="16" stopIfTrue="1">
      <formula>LEN(TRIM(I14))=0</formula>
    </cfRule>
  </conditionalFormatting>
  <conditionalFormatting sqref="A115:A128">
    <cfRule type="containsErrors" priority="38" dxfId="0" stopIfTrue="1">
      <formula>ISERROR(A115)</formula>
    </cfRule>
  </conditionalFormatting>
  <conditionalFormatting sqref="A114">
    <cfRule type="containsErrors" priority="37" dxfId="0" stopIfTrue="1">
      <formula>ISERROR(A114)</formula>
    </cfRule>
  </conditionalFormatting>
  <conditionalFormatting sqref="K115:K128">
    <cfRule type="containsErrors" priority="34" dxfId="0" stopIfTrue="1">
      <formula>ISERROR(K115)</formula>
    </cfRule>
  </conditionalFormatting>
  <conditionalFormatting sqref="K128">
    <cfRule type="cellIs" priority="32" dxfId="2" operator="equal" stopIfTrue="1">
      <formula>"Yes"</formula>
    </cfRule>
    <cfRule type="cellIs" priority="33" dxfId="1" operator="equal" stopIfTrue="1">
      <formula>"No"</formula>
    </cfRule>
  </conditionalFormatting>
  <conditionalFormatting sqref="E7">
    <cfRule type="cellIs" priority="10" dxfId="0" operator="lessThan" stopIfTrue="1">
      <formula>0</formula>
    </cfRule>
  </conditionalFormatting>
  <conditionalFormatting sqref="L7:L8 B7 D7 A5:A8 O5:JC8">
    <cfRule type="cellIs" priority="20" dxfId="0" operator="lessThan" stopIfTrue="1">
      <formula>0</formula>
    </cfRule>
  </conditionalFormatting>
  <conditionalFormatting sqref="I7:I8 D8">
    <cfRule type="cellIs" priority="16" dxfId="0" operator="lessThan" stopIfTrue="1">
      <formula>0</formula>
    </cfRule>
  </conditionalFormatting>
  <conditionalFormatting sqref="O5:JC8 L7:L8">
    <cfRule type="containsErrors" priority="11" dxfId="185" stopIfTrue="1">
      <formula>ISERROR('PA1'!P5)</formula>
    </cfRule>
  </conditionalFormatting>
  <conditionalFormatting sqref="I7:I8">
    <cfRule type="containsErrors" priority="17" dxfId="185" stopIfTrue="1">
      <formula>ISERROR('PA1'!O7)</formula>
    </cfRule>
  </conditionalFormatting>
  <conditionalFormatting sqref="B7 D7 A5:A8">
    <cfRule type="containsErrors" priority="460" dxfId="185" stopIfTrue="1">
      <formula>ISERROR('PA1'!A5)</formula>
    </cfRule>
  </conditionalFormatting>
  <conditionalFormatting sqref="E7">
    <cfRule type="containsErrors" priority="508" dxfId="185" stopIfTrue="1">
      <formula>ISERROR('PA1'!F7)</formula>
    </cfRule>
  </conditionalFormatting>
  <conditionalFormatting sqref="D8">
    <cfRule type="containsErrors" priority="554" dxfId="185" stopIfTrue="1">
      <formula>ISERROR('PA1'!F8)</formula>
    </cfRule>
  </conditionalFormatting>
  <dataValidations count="3">
    <dataValidation type="decimal" operator="lessThanOrEqual" showInputMessage="1" showErrorMessage="1" errorTitle="Max Value Exceeded" error="The Non-Federal Contribution entered cannot be greater than the Total Cost for this line item." sqref="J70 J108:J109 J25:J26 J36:J37 J47:J48 J58:J59 J80:J81 J86:J87 J97:J98 J14:J15">
      <formula1>I14</formula1>
    </dataValidation>
    <dataValidation type="decimal" allowBlank="1" showInputMessage="1" showErrorMessage="1" sqref="L3:L4 L9:L13 Q5:Q8">
      <formula1>1</formula1>
      <formula2>100</formula2>
    </dataValidation>
    <dataValidation type="list" allowBlank="1" showInputMessage="1" showErrorMessage="1" sqref="E14:E15">
      <formula1>"hourly, daily, weekly, yearly"</formula1>
    </dataValidation>
  </dataValidations>
  <printOptions/>
  <pageMargins left="0.7" right="0.7" top="0.75" bottom="0.75" header="0.3" footer="0.3"/>
  <pageSetup horizontalDpi="600" verticalDpi="600" orientation="landscape" scale="93" r:id="rId30"/>
  <headerFooter>
    <oddHeader>&amp;CPurpose Area #7</oddHeader>
    <oddFooter>&amp;C&amp;P</oddFooter>
  </headerFooter>
  <rowBreaks count="8" manualBreakCount="8">
    <brk id="19" max="16383" man="1"/>
    <brk id="30" max="16383" man="1"/>
    <brk id="41" max="16383" man="1"/>
    <brk id="52" max="16383" man="1"/>
    <brk id="63" max="16383" man="1"/>
    <brk id="74" max="16383" man="1"/>
    <brk id="91" max="16383" man="1"/>
    <brk id="102" max="16383" man="1"/>
  </rowBreaks>
  <drawing r:id="rId3"/>
  <legacyDrawing r:id="rId2"/>
  <mc:AlternateContent xmlns:mc="http://schemas.openxmlformats.org/markup-compatibility/2006">
    <mc:Choice Requires="x14">
      <controls>
        <mc:AlternateContent>
          <mc:Choice Requires="x14">
            <control xmlns:r="http://schemas.openxmlformats.org/officeDocument/2006/relationships" shapeId="28673" r:id="rId4" name="Button 1">
              <controlPr defaultSize="0" print="0" autoFill="0" autoPict="0" macro="[0]!InsertRowsTravel">
                <anchor moveWithCells="1" sizeWithCells="1">
                  <from>
                    <xdr:col>0</xdr:col>
                    <xdr:colOff>47625</xdr:colOff>
                    <xdr:row>33</xdr:row>
                    <xdr:rowOff>180975</xdr:rowOff>
                  </from>
                  <to>
                    <xdr:col>1</xdr:col>
                    <xdr:colOff>85725</xdr:colOff>
                    <xdr:row>34</xdr:row>
                    <xdr:rowOff>238125</xdr:rowOff>
                  </to>
                </anchor>
              </controlPr>
            </control>
          </mc:Choice>
        </mc:AlternateContent>
        <mc:AlternateContent>
          <mc:Choice Requires="x14">
            <control xmlns:r="http://schemas.openxmlformats.org/officeDocument/2006/relationships" shapeId="28674" r:id="rId5" name="Button 2">
              <controlPr defaultSize="0" print="0" autoFill="0" autoPict="0" macro="[0]!InsertRowsEquipment">
                <anchor moveWithCells="1" sizeWithCells="1">
                  <from>
                    <xdr:col>0</xdr:col>
                    <xdr:colOff>47625</xdr:colOff>
                    <xdr:row>44</xdr:row>
                    <xdr:rowOff>66675</xdr:rowOff>
                  </from>
                  <to>
                    <xdr:col>1</xdr:col>
                    <xdr:colOff>85725</xdr:colOff>
                    <xdr:row>45</xdr:row>
                    <xdr:rowOff>123825</xdr:rowOff>
                  </to>
                </anchor>
              </controlPr>
            </control>
          </mc:Choice>
        </mc:AlternateContent>
        <mc:AlternateContent>
          <mc:Choice Requires="x14">
            <control xmlns:r="http://schemas.openxmlformats.org/officeDocument/2006/relationships" shapeId="28675" r:id="rId6" name="Button 3">
              <controlPr defaultSize="0" print="0" autoFill="0" autoPict="0" macro="[0]!InsertRowsSupplies">
                <anchor moveWithCells="1" sizeWithCells="1">
                  <from>
                    <xdr:col>0</xdr:col>
                    <xdr:colOff>66675</xdr:colOff>
                    <xdr:row>55</xdr:row>
                    <xdr:rowOff>66675</xdr:rowOff>
                  </from>
                  <to>
                    <xdr:col>1</xdr:col>
                    <xdr:colOff>104775</xdr:colOff>
                    <xdr:row>56</xdr:row>
                    <xdr:rowOff>123825</xdr:rowOff>
                  </to>
                </anchor>
              </controlPr>
            </control>
          </mc:Choice>
        </mc:AlternateContent>
        <mc:AlternateContent>
          <mc:Choice Requires="x14">
            <control xmlns:r="http://schemas.openxmlformats.org/officeDocument/2006/relationships" shapeId="28676" r:id="rId7" name="Button 4">
              <controlPr defaultSize="0" print="0" autoFill="0" autoPict="0" macro="[0]!InsertRowsConsultant">
                <anchor moveWithCells="1" sizeWithCells="1">
                  <from>
                    <xdr:col>0</xdr:col>
                    <xdr:colOff>47625</xdr:colOff>
                    <xdr:row>77</xdr:row>
                    <xdr:rowOff>66675</xdr:rowOff>
                  </from>
                  <to>
                    <xdr:col>1</xdr:col>
                    <xdr:colOff>85725</xdr:colOff>
                    <xdr:row>78</xdr:row>
                    <xdr:rowOff>123825</xdr:rowOff>
                  </to>
                </anchor>
              </controlPr>
            </control>
          </mc:Choice>
        </mc:AlternateContent>
        <mc:AlternateContent>
          <mc:Choice Requires="x14">
            <control xmlns:r="http://schemas.openxmlformats.org/officeDocument/2006/relationships" shapeId="28677" r:id="rId8" name="Button 5">
              <controlPr defaultSize="0" print="0" autoFill="0" autoPict="0" macro="[0]!InsertRowsOther">
                <anchor moveWithCells="1" sizeWithCells="1">
                  <from>
                    <xdr:col>0</xdr:col>
                    <xdr:colOff>47625</xdr:colOff>
                    <xdr:row>94</xdr:row>
                    <xdr:rowOff>66675</xdr:rowOff>
                  </from>
                  <to>
                    <xdr:col>1</xdr:col>
                    <xdr:colOff>85725</xdr:colOff>
                    <xdr:row>95</xdr:row>
                    <xdr:rowOff>123825</xdr:rowOff>
                  </to>
                </anchor>
              </controlPr>
            </control>
          </mc:Choice>
        </mc:AlternateContent>
        <mc:AlternateContent>
          <mc:Choice Requires="x14">
            <control xmlns:r="http://schemas.openxmlformats.org/officeDocument/2006/relationships" shapeId="28678" r:id="rId9" name="Button 6">
              <controlPr defaultSize="0" print="0" autoFill="0" autoPict="0" macro="[0]!Module1.DeleteSelectedRow">
                <anchor moveWithCells="1" sizeWithCells="1">
                  <from>
                    <xdr:col>1</xdr:col>
                    <xdr:colOff>152400</xdr:colOff>
                    <xdr:row>33</xdr:row>
                    <xdr:rowOff>180975</xdr:rowOff>
                  </from>
                  <to>
                    <xdr:col>2</xdr:col>
                    <xdr:colOff>0</xdr:colOff>
                    <xdr:row>34</xdr:row>
                    <xdr:rowOff>238125</xdr:rowOff>
                  </to>
                </anchor>
              </controlPr>
            </control>
          </mc:Choice>
        </mc:AlternateContent>
        <mc:AlternateContent>
          <mc:Choice Requires="x14">
            <control xmlns:r="http://schemas.openxmlformats.org/officeDocument/2006/relationships" shapeId="28679" r:id="rId10" name="Button 7">
              <controlPr defaultSize="0" print="0" autoFill="0" autoPict="0" macro="[0]!Module1.DeleteSelectedRow">
                <anchor moveWithCells="1" sizeWithCells="1">
                  <from>
                    <xdr:col>1</xdr:col>
                    <xdr:colOff>114300</xdr:colOff>
                    <xdr:row>44</xdr:row>
                    <xdr:rowOff>66675</xdr:rowOff>
                  </from>
                  <to>
                    <xdr:col>1</xdr:col>
                    <xdr:colOff>1485900</xdr:colOff>
                    <xdr:row>45</xdr:row>
                    <xdr:rowOff>123825</xdr:rowOff>
                  </to>
                </anchor>
              </controlPr>
            </control>
          </mc:Choice>
        </mc:AlternateContent>
        <mc:AlternateContent>
          <mc:Choice Requires="x14">
            <control xmlns:r="http://schemas.openxmlformats.org/officeDocument/2006/relationships" shapeId="28680" r:id="rId11" name="Button 8">
              <controlPr defaultSize="0" print="0" autoFill="0" autoPict="0" macro="[0]!Module1.DeleteSelectedRow">
                <anchor moveWithCells="1" sizeWithCells="1">
                  <from>
                    <xdr:col>1</xdr:col>
                    <xdr:colOff>123825</xdr:colOff>
                    <xdr:row>55</xdr:row>
                    <xdr:rowOff>66675</xdr:rowOff>
                  </from>
                  <to>
                    <xdr:col>1</xdr:col>
                    <xdr:colOff>1485900</xdr:colOff>
                    <xdr:row>56</xdr:row>
                    <xdr:rowOff>123825</xdr:rowOff>
                  </to>
                </anchor>
              </controlPr>
            </control>
          </mc:Choice>
        </mc:AlternateContent>
        <mc:AlternateContent>
          <mc:Choice Requires="x14">
            <control xmlns:r="http://schemas.openxmlformats.org/officeDocument/2006/relationships" shapeId="28681" r:id="rId12" name="Button 9">
              <controlPr defaultSize="0" print="0" autoFill="0" autoPict="0" macro="[0]!Module1.DeleteSelectedRow">
                <anchor moveWithCells="1" sizeWithCells="1">
                  <from>
                    <xdr:col>1</xdr:col>
                    <xdr:colOff>152400</xdr:colOff>
                    <xdr:row>77</xdr:row>
                    <xdr:rowOff>66675</xdr:rowOff>
                  </from>
                  <to>
                    <xdr:col>2</xdr:col>
                    <xdr:colOff>0</xdr:colOff>
                    <xdr:row>78</xdr:row>
                    <xdr:rowOff>123825</xdr:rowOff>
                  </to>
                </anchor>
              </controlPr>
            </control>
          </mc:Choice>
        </mc:AlternateContent>
        <mc:AlternateContent>
          <mc:Choice Requires="x14">
            <control xmlns:r="http://schemas.openxmlformats.org/officeDocument/2006/relationships" shapeId="28682" r:id="rId13" name="Button 10">
              <controlPr defaultSize="0" print="0" autoFill="0" autoPict="0" macro="[0]!Module1.DeleteSelectedRow">
                <anchor moveWithCells="1" sizeWithCells="1">
                  <from>
                    <xdr:col>1</xdr:col>
                    <xdr:colOff>152400</xdr:colOff>
                    <xdr:row>94</xdr:row>
                    <xdr:rowOff>66675</xdr:rowOff>
                  </from>
                  <to>
                    <xdr:col>2</xdr:col>
                    <xdr:colOff>0</xdr:colOff>
                    <xdr:row>95</xdr:row>
                    <xdr:rowOff>123825</xdr:rowOff>
                  </to>
                </anchor>
              </controlPr>
            </control>
          </mc:Choice>
        </mc:AlternateContent>
        <mc:AlternateContent>
          <mc:Choice Requires="x14">
            <control xmlns:r="http://schemas.openxmlformats.org/officeDocument/2006/relationships" shapeId="28683" r:id="rId14" name="Button 11">
              <controlPr defaultSize="0" print="0" autoFill="0" autoPict="0" macro="[0]!InsertRowsBenefits">
                <anchor moveWithCells="1" sizeWithCells="1">
                  <from>
                    <xdr:col>0</xdr:col>
                    <xdr:colOff>47625</xdr:colOff>
                    <xdr:row>22</xdr:row>
                    <xdr:rowOff>104775</xdr:rowOff>
                  </from>
                  <to>
                    <xdr:col>1</xdr:col>
                    <xdr:colOff>85725</xdr:colOff>
                    <xdr:row>23</xdr:row>
                    <xdr:rowOff>161925</xdr:rowOff>
                  </to>
                </anchor>
              </controlPr>
            </control>
          </mc:Choice>
        </mc:AlternateContent>
        <mc:AlternateContent>
          <mc:Choice Requires="x14">
            <control xmlns:r="http://schemas.openxmlformats.org/officeDocument/2006/relationships" shapeId="28684" r:id="rId15" name="Button 12">
              <controlPr defaultSize="0" print="0" autoFill="0" autoPict="0" macro="[0]!Module1.DeleteSelectedRow">
                <anchor moveWithCells="1" sizeWithCells="1">
                  <from>
                    <xdr:col>1</xdr:col>
                    <xdr:colOff>123825</xdr:colOff>
                    <xdr:row>22</xdr:row>
                    <xdr:rowOff>104775</xdr:rowOff>
                  </from>
                  <to>
                    <xdr:col>1</xdr:col>
                    <xdr:colOff>1485900</xdr:colOff>
                    <xdr:row>23</xdr:row>
                    <xdr:rowOff>161925</xdr:rowOff>
                  </to>
                </anchor>
              </controlPr>
            </control>
          </mc:Choice>
        </mc:AlternateContent>
        <mc:AlternateContent>
          <mc:Choice Requires="x14">
            <control xmlns:r="http://schemas.openxmlformats.org/officeDocument/2006/relationships" shapeId="28685" r:id="rId16" name="Button 13">
              <controlPr defaultSize="0" print="0" autoFill="0" autoPict="0" macro="[0]!InsertRowsPersonnel">
                <anchor moveWithCells="1" sizeWithCells="1">
                  <from>
                    <xdr:col>0</xdr:col>
                    <xdr:colOff>38100</xdr:colOff>
                    <xdr:row>11</xdr:row>
                    <xdr:rowOff>104775</xdr:rowOff>
                  </from>
                  <to>
                    <xdr:col>1</xdr:col>
                    <xdr:colOff>76200</xdr:colOff>
                    <xdr:row>12</xdr:row>
                    <xdr:rowOff>161925</xdr:rowOff>
                  </to>
                </anchor>
              </controlPr>
            </control>
          </mc:Choice>
        </mc:AlternateContent>
        <mc:AlternateContent>
          <mc:Choice Requires="x14">
            <control xmlns:r="http://schemas.openxmlformats.org/officeDocument/2006/relationships" shapeId="28686" r:id="rId17" name="Button 14">
              <controlPr defaultSize="0" print="0" autoFill="0" autoPict="0" macro="[0]!Module1.DeleteSelectedRow">
                <anchor moveWithCells="1" sizeWithCells="1">
                  <from>
                    <xdr:col>1</xdr:col>
                    <xdr:colOff>123825</xdr:colOff>
                    <xdr:row>11</xdr:row>
                    <xdr:rowOff>104775</xdr:rowOff>
                  </from>
                  <to>
                    <xdr:col>1</xdr:col>
                    <xdr:colOff>1485900</xdr:colOff>
                    <xdr:row>12</xdr:row>
                    <xdr:rowOff>161925</xdr:rowOff>
                  </to>
                </anchor>
              </controlPr>
            </control>
          </mc:Choice>
        </mc:AlternateContent>
        <mc:AlternateContent>
          <mc:Choice Requires="x14">
            <control xmlns:r="http://schemas.openxmlformats.org/officeDocument/2006/relationships" shapeId="28687" r:id="rId18" name="Button 15">
              <controlPr defaultSize="0" print="0" autoFill="0" autoPict="0" macro="[0]!InsertRowsIndirect">
                <anchor moveWithCells="1">
                  <from>
                    <xdr:col>0</xdr:col>
                    <xdr:colOff>38100</xdr:colOff>
                    <xdr:row>105</xdr:row>
                    <xdr:rowOff>76200</xdr:rowOff>
                  </from>
                  <to>
                    <xdr:col>0</xdr:col>
                    <xdr:colOff>1571625</xdr:colOff>
                    <xdr:row>106</xdr:row>
                    <xdr:rowOff>123825</xdr:rowOff>
                  </to>
                </anchor>
              </controlPr>
            </control>
          </mc:Choice>
        </mc:AlternateContent>
        <mc:AlternateContent>
          <mc:Choice Requires="x14">
            <control xmlns:r="http://schemas.openxmlformats.org/officeDocument/2006/relationships" shapeId="28688" r:id="rId19" name="Button 16">
              <controlPr defaultSize="0" print="0" autoFill="0" autoPict="0" macro="[0]!Module1.DeleteSelectedRow">
                <anchor moveWithCells="1">
                  <from>
                    <xdr:col>1</xdr:col>
                    <xdr:colOff>9525</xdr:colOff>
                    <xdr:row>105</xdr:row>
                    <xdr:rowOff>76200</xdr:rowOff>
                  </from>
                  <to>
                    <xdr:col>1</xdr:col>
                    <xdr:colOff>1466850</xdr:colOff>
                    <xdr:row>106</xdr:row>
                    <xdr:rowOff>123825</xdr:rowOff>
                  </to>
                </anchor>
              </controlPr>
            </control>
          </mc:Choice>
        </mc:AlternateContent>
        <mc:AlternateContent>
          <mc:Choice Requires="x14">
            <control xmlns:r="http://schemas.openxmlformats.org/officeDocument/2006/relationships" shapeId="28689" r:id="rId20" name="Button 17">
              <controlPr defaultSize="0" print="0" autoFill="0" autoPict="0" macro="[0]!InsertRowsNarrative">
                <anchor moveWithCells="1">
                  <from>
                    <xdr:col>8</xdr:col>
                    <xdr:colOff>209550</xdr:colOff>
                    <xdr:row>16</xdr:row>
                    <xdr:rowOff>19050</xdr:rowOff>
                  </from>
                  <to>
                    <xdr:col>10</xdr:col>
                    <xdr:colOff>704850</xdr:colOff>
                    <xdr:row>16</xdr:row>
                    <xdr:rowOff>257175</xdr:rowOff>
                  </to>
                </anchor>
              </controlPr>
            </control>
          </mc:Choice>
        </mc:AlternateContent>
        <mc:AlternateContent>
          <mc:Choice Requires="x14">
            <control xmlns:r="http://schemas.openxmlformats.org/officeDocument/2006/relationships" shapeId="28690" r:id="rId21" name="Button 18">
              <controlPr defaultSize="0" print="0" autoFill="0" autoPict="0" macro="[0]!InsertRowsNarrative">
                <anchor moveWithCells="1" sizeWithCells="1">
                  <from>
                    <xdr:col>8</xdr:col>
                    <xdr:colOff>200025</xdr:colOff>
                    <xdr:row>27</xdr:row>
                    <xdr:rowOff>19050</xdr:rowOff>
                  </from>
                  <to>
                    <xdr:col>11</xdr:col>
                    <xdr:colOff>0</xdr:colOff>
                    <xdr:row>27</xdr:row>
                    <xdr:rowOff>257175</xdr:rowOff>
                  </to>
                </anchor>
              </controlPr>
            </control>
          </mc:Choice>
        </mc:AlternateContent>
        <mc:AlternateContent>
          <mc:Choice Requires="x14">
            <control xmlns:r="http://schemas.openxmlformats.org/officeDocument/2006/relationships" shapeId="28691" r:id="rId22" name="Button 19">
              <controlPr defaultSize="0" print="0" autoFill="0" autoPict="0" macro="[0]!InsertRowsNarrative">
                <anchor moveWithCells="1" sizeWithCells="1">
                  <from>
                    <xdr:col>8</xdr:col>
                    <xdr:colOff>180975</xdr:colOff>
                    <xdr:row>38</xdr:row>
                    <xdr:rowOff>19050</xdr:rowOff>
                  </from>
                  <to>
                    <xdr:col>11</xdr:col>
                    <xdr:colOff>0</xdr:colOff>
                    <xdr:row>38</xdr:row>
                    <xdr:rowOff>257175</xdr:rowOff>
                  </to>
                </anchor>
              </controlPr>
            </control>
          </mc:Choice>
        </mc:AlternateContent>
        <mc:AlternateContent>
          <mc:Choice Requires="x14">
            <control xmlns:r="http://schemas.openxmlformats.org/officeDocument/2006/relationships" shapeId="28692" r:id="rId23" name="Button 20">
              <controlPr defaultSize="0" print="0" autoFill="0" autoPict="0" macro="[0]!InsertRowsNarrative">
                <anchor moveWithCells="1" sizeWithCells="1">
                  <from>
                    <xdr:col>8</xdr:col>
                    <xdr:colOff>209550</xdr:colOff>
                    <xdr:row>49</xdr:row>
                    <xdr:rowOff>19050</xdr:rowOff>
                  </from>
                  <to>
                    <xdr:col>11</xdr:col>
                    <xdr:colOff>0</xdr:colOff>
                    <xdr:row>49</xdr:row>
                    <xdr:rowOff>257175</xdr:rowOff>
                  </to>
                </anchor>
              </controlPr>
            </control>
          </mc:Choice>
        </mc:AlternateContent>
        <mc:AlternateContent>
          <mc:Choice Requires="x14">
            <control xmlns:r="http://schemas.openxmlformats.org/officeDocument/2006/relationships" shapeId="28693" r:id="rId24" name="Button 21">
              <controlPr defaultSize="0" print="0" autoFill="0" autoPict="0" macro="[0]!InsertRowsNarrative">
                <anchor moveWithCells="1" sizeWithCells="1">
                  <from>
                    <xdr:col>8</xdr:col>
                    <xdr:colOff>209550</xdr:colOff>
                    <xdr:row>60</xdr:row>
                    <xdr:rowOff>19050</xdr:rowOff>
                  </from>
                  <to>
                    <xdr:col>11</xdr:col>
                    <xdr:colOff>0</xdr:colOff>
                    <xdr:row>60</xdr:row>
                    <xdr:rowOff>257175</xdr:rowOff>
                  </to>
                </anchor>
              </controlPr>
            </control>
          </mc:Choice>
        </mc:AlternateContent>
        <mc:AlternateContent>
          <mc:Choice Requires="x14">
            <control xmlns:r="http://schemas.openxmlformats.org/officeDocument/2006/relationships" shapeId="28694" r:id="rId25" name="Button 22">
              <controlPr defaultSize="0" print="0" autoFill="0" autoPict="0" macro="[0]!InsertRowsNarrative">
                <anchor moveWithCells="1" sizeWithCells="1">
                  <from>
                    <xdr:col>8</xdr:col>
                    <xdr:colOff>209550</xdr:colOff>
                    <xdr:row>88</xdr:row>
                    <xdr:rowOff>19050</xdr:rowOff>
                  </from>
                  <to>
                    <xdr:col>11</xdr:col>
                    <xdr:colOff>0</xdr:colOff>
                    <xdr:row>88</xdr:row>
                    <xdr:rowOff>257175</xdr:rowOff>
                  </to>
                </anchor>
              </controlPr>
            </control>
          </mc:Choice>
        </mc:AlternateContent>
        <mc:AlternateContent>
          <mc:Choice Requires="x14">
            <control xmlns:r="http://schemas.openxmlformats.org/officeDocument/2006/relationships" shapeId="28695" r:id="rId26" name="Button 23">
              <controlPr defaultSize="0" print="0" autoFill="0" autoPict="0" macro="[0]!InsertRowsNarrative">
                <anchor moveWithCells="1" sizeWithCells="1">
                  <from>
                    <xdr:col>8</xdr:col>
                    <xdr:colOff>209550</xdr:colOff>
                    <xdr:row>99</xdr:row>
                    <xdr:rowOff>19050</xdr:rowOff>
                  </from>
                  <to>
                    <xdr:col>11</xdr:col>
                    <xdr:colOff>0</xdr:colOff>
                    <xdr:row>99</xdr:row>
                    <xdr:rowOff>257175</xdr:rowOff>
                  </to>
                </anchor>
              </controlPr>
            </control>
          </mc:Choice>
        </mc:AlternateContent>
        <mc:AlternateContent>
          <mc:Choice Requires="x14">
            <control xmlns:r="http://schemas.openxmlformats.org/officeDocument/2006/relationships" shapeId="28696" r:id="rId27" name="Button 24">
              <controlPr defaultSize="0" print="0" autoFill="0" autoPict="0" macro="[0]!InsertRowsNarrative">
                <anchor moveWithCells="1" sizeWithCells="1">
                  <from>
                    <xdr:col>8</xdr:col>
                    <xdr:colOff>209550</xdr:colOff>
                    <xdr:row>110</xdr:row>
                    <xdr:rowOff>19050</xdr:rowOff>
                  </from>
                  <to>
                    <xdr:col>11</xdr:col>
                    <xdr:colOff>0</xdr:colOff>
                    <xdr:row>110</xdr:row>
                    <xdr:rowOff>257175</xdr:rowOff>
                  </to>
                </anchor>
              </controlPr>
            </control>
          </mc:Choice>
        </mc:AlternateContent>
        <mc:AlternateContent>
          <mc:Choice Requires="x14">
            <control xmlns:r="http://schemas.openxmlformats.org/officeDocument/2006/relationships" shapeId="28697" r:id="rId28" name="Button 25">
              <controlPr defaultSize="0" print="0" autoFill="0" autoPict="0" macro="[0]!InsertRowsTravelConsultant">
                <anchor moveWithCells="1" sizeWithCells="1">
                  <from>
                    <xdr:col>0</xdr:col>
                    <xdr:colOff>47625</xdr:colOff>
                    <xdr:row>83</xdr:row>
                    <xdr:rowOff>180975</xdr:rowOff>
                  </from>
                  <to>
                    <xdr:col>1</xdr:col>
                    <xdr:colOff>85725</xdr:colOff>
                    <xdr:row>84</xdr:row>
                    <xdr:rowOff>238125</xdr:rowOff>
                  </to>
                </anchor>
              </controlPr>
            </control>
          </mc:Choice>
        </mc:AlternateContent>
        <mc:AlternateContent>
          <mc:Choice Requires="x14">
            <control xmlns:r="http://schemas.openxmlformats.org/officeDocument/2006/relationships" shapeId="28698" r:id="rId29" name="Button 26">
              <controlPr defaultSize="0" print="0" autoFill="0" autoPict="0" macro="[0]!Module1.DeleteSelectedRow">
                <anchor moveWithCells="1" sizeWithCells="1">
                  <from>
                    <xdr:col>1</xdr:col>
                    <xdr:colOff>152400</xdr:colOff>
                    <xdr:row>83</xdr:row>
                    <xdr:rowOff>180975</xdr:rowOff>
                  </from>
                  <to>
                    <xdr:col>2</xdr:col>
                    <xdr:colOff>0</xdr:colOff>
                    <xdr:row>84</xdr:row>
                    <xdr:rowOff>238125</xdr:rowOff>
                  </to>
                </anchor>
              </controlPr>
            </control>
          </mc:Choice>
        </mc:AlternateContent>
      </controls>
    </mc:Choice>
  </mc:AlternateConten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e0f58a29-5912-4a1b-ad32-c6fd49c664db">5AHV4T5YRJQ4-547-12</_dlc_DocId>
    <_dlc_DocIdUrl xmlns="e0f58a29-5912-4a1b-ad32-c6fd49c664db">
      <Url>http://ojpnet/bureaus_offices/OCIO/TeamSites/ctas/_layouts/DocIdRedir.aspx?ID=5AHV4T5YRJQ4-547-12</Url>
      <Description>5AHV4T5YRJQ4-547-12</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3EC5AB7E3E0BE947BF1594E5BEB0F612" ma:contentTypeVersion="0" ma:contentTypeDescription="Create a new document." ma:contentTypeScope="" ma:versionID="e97313b38489be43262d68186a33da16">
  <xsd:schema xmlns:xsd="http://www.w3.org/2001/XMLSchema" xmlns:xs="http://www.w3.org/2001/XMLSchema" xmlns:p="http://schemas.microsoft.com/office/2006/metadata/properties" xmlns:ns2="e0f58a29-5912-4a1b-ad32-c6fd49c664db" targetNamespace="http://schemas.microsoft.com/office/2006/metadata/properties" ma:root="true" ma:fieldsID="5e5c751a2e6bce2018f45f10e388bc60" ns2:_="">
    <xsd:import namespace="e0f58a29-5912-4a1b-ad32-c6fd49c664db"/>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f58a29-5912-4a1b-ad32-c6fd49c664d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CFB0AD-36F5-4B7E-B5E6-38645B49CFE8}">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e0f58a29-5912-4a1b-ad32-c6fd49c664db"/>
    <ds:schemaRef ds:uri="http://www.w3.org/XML/1998/namespace"/>
  </ds:schemaRefs>
</ds:datastoreItem>
</file>

<file path=customXml/itemProps2.xml><?xml version="1.0" encoding="utf-8"?>
<ds:datastoreItem xmlns:ds="http://schemas.openxmlformats.org/officeDocument/2006/customXml" ds:itemID="{D51B022D-ED37-42C0-9535-E6C7A9C77EEC}">
  <ds:schemaRefs>
    <ds:schemaRef ds:uri="http://schemas.microsoft.com/sharepoint/v3/contenttype/forms"/>
  </ds:schemaRefs>
</ds:datastoreItem>
</file>

<file path=customXml/itemProps3.xml><?xml version="1.0" encoding="utf-8"?>
<ds:datastoreItem xmlns:ds="http://schemas.openxmlformats.org/officeDocument/2006/customXml" ds:itemID="{BF774410-6A20-41AE-960F-2E5DC37EFC42}">
  <ds:schemaRefs>
    <ds:schemaRef ds:uri="http://schemas.microsoft.com/sharepoint/events"/>
  </ds:schemaRefs>
</ds:datastoreItem>
</file>

<file path=customXml/itemProps4.xml><?xml version="1.0" encoding="utf-8"?>
<ds:datastoreItem xmlns:ds="http://schemas.openxmlformats.org/officeDocument/2006/customXml" ds:itemID="{AC697E46-35F6-4516-8409-22EE1D6356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f58a29-5912-4a1b-ad32-c6fd49c6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DOJ Office Of Justice Programs</dc:creator>
  <cp:keywords/>
  <dc:description/>
  <cp:lastModifiedBy>Payne, Connor (OJP/OCIO Contractor)</cp:lastModifiedBy>
  <cp:lastPrinted>2015-11-03T17:37:47Z</cp:lastPrinted>
  <dcterms:created xsi:type="dcterms:W3CDTF">2010-11-22T13:48:31Z</dcterms:created>
  <dcterms:modified xsi:type="dcterms:W3CDTF">2023-10-18T15:38:38Z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0x0101003EC5AB7E3E0BE947BF1594E5BEB0F612</vt:lpwstr>
  </property>
  <property fmtid="{D5CDD505-2E9C-101B-9397-08002B2CF9AE}" pid="3" name="_dlc_DocIdItemGuid">
    <vt:lpwstr>a28156a9-4831-4501-b8d8-7da76ebdc931</vt:lpwstr>
  </property>
</Properties>
</file>