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67" activeTab="0"/>
  </bookViews>
  <sheets>
    <sheet name="A. Organization Chart" sheetId="1" r:id="rId1"/>
    <sheet name="B. Summary of Requirements " sheetId="2" r:id="rId2"/>
    <sheet name="D. Strategic Goals &amp; Objectives" sheetId="3" r:id="rId3"/>
    <sheet name="E. ATB Justification" sheetId="4" r:id="rId4"/>
    <sheet name="F. 2007 Crosswalk" sheetId="5" r:id="rId5"/>
    <sheet name="G. 2008 Crosswalk" sheetId="6" r:id="rId6"/>
    <sheet name="I. Permanent Positions" sheetId="7" r:id="rId7"/>
    <sheet name="K. Summary by Grade" sheetId="8" r:id="rId8"/>
    <sheet name="L. Summary by Object Class" sheetId="9" r:id="rId9"/>
  </sheets>
  <externalReferences>
    <externalReference r:id="rId12"/>
    <externalReference r:id="rId13"/>
  </externalReferences>
  <definedNames>
    <definedName name="ATTORNEYSUPP" localSheetId="1">#REF!</definedName>
    <definedName name="ATTORNEYSUPP">#REF!</definedName>
    <definedName name="DL" localSheetId="1">'B. Summary of Requirements '!$A$3:$AG$45</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#REF!</definedName>
    <definedName name="hlhl0" localSheetId="3">'E.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Organization Chart'!$A$1:$N$29</definedName>
    <definedName name="_xlnm.Print_Area" localSheetId="1">'B. Summary of Requirements '!$A$1:$AH$71</definedName>
    <definedName name="_xlnm.Print_Area" localSheetId="2">'D. Strategic Goals &amp; Objectives'!$A$1:$Q$44</definedName>
    <definedName name="_xlnm.Print_Area" localSheetId="3">'E. ATB Justification'!$A$1:$N$35</definedName>
    <definedName name="_xlnm.Print_Area" localSheetId="4">'F. 2007 Crosswalk'!$A$1:$U$22</definedName>
    <definedName name="_xlnm.Print_Area" localSheetId="5">'G. 2008 Crosswalk'!$A$1:$T$21</definedName>
    <definedName name="_xlnm.Print_Area" localSheetId="6">'I. Permanent Positions'!$A$1:$N$19</definedName>
    <definedName name="_xlnm.Print_Area" localSheetId="7">'K. Summary by Grade'!$B$1:$K$35</definedName>
    <definedName name="_xlnm.Print_Area" localSheetId="8">'L. Summary by Object Class'!$A$1:$P$33</definedName>
    <definedName name="REIMPRO">#REF!</definedName>
    <definedName name="REIMSOR">#REF!</definedName>
  </definedNames>
  <calcPr fullCalcOnLoad="1"/>
</workbook>
</file>

<file path=xl/sharedStrings.xml><?xml version="1.0" encoding="utf-8"?>
<sst xmlns="http://schemas.openxmlformats.org/spreadsheetml/2006/main" count="707" uniqueCount="228">
  <si>
    <t>end of page</t>
  </si>
  <si>
    <t>Resources by Department of Justice Strategic Goal/Objective</t>
  </si>
  <si>
    <t xml:space="preserve">1.2: </t>
  </si>
  <si>
    <t>1.1:</t>
  </si>
  <si>
    <t xml:space="preserve">3.1: </t>
  </si>
  <si>
    <t xml:space="preserve">4.1: </t>
  </si>
  <si>
    <t>Employee Performance………………………………………………………………………………………………………………………………………………………………………….</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</si>
  <si>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</si>
  <si>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</si>
  <si>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</si>
  <si>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</si>
  <si>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</si>
  <si>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</si>
  <si>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</si>
  <si>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</si>
  <si>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</si>
  <si>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</si>
  <si>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</si>
  <si>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</si>
  <si>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</si>
  <si>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</si>
  <si>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</si>
  <si>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</si>
  <si>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</si>
  <si>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</si>
  <si>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</si>
  <si>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</si>
  <si>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</si>
  <si>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</si>
  <si>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</si>
  <si>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</si>
  <si>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</si>
  <si>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</si>
  <si>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</si>
  <si>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</si>
  <si>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</si>
  <si>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</si>
  <si>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</si>
  <si>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</si>
  <si>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 xml:space="preserve">  Rental Payments to GSA</t>
  </si>
  <si>
    <t xml:space="preserve">  DHS Security</t>
  </si>
  <si>
    <t>Change in Compensable Days</t>
  </si>
  <si>
    <t>Office of Legal Counsel</t>
  </si>
  <si>
    <t>Reprogrammings / Transfers</t>
  </si>
  <si>
    <t>Carryover/ Recoveries</t>
  </si>
  <si>
    <t>end of sheet</t>
  </si>
  <si>
    <t>Program Decreases</t>
  </si>
  <si>
    <t>Total Pr. Changes</t>
  </si>
  <si>
    <t>Total Authorized</t>
  </si>
  <si>
    <t>Total Reimbursable</t>
  </si>
  <si>
    <t>I: Detail of Permanent Positions by Category</t>
  </si>
  <si>
    <t>E.  Justification for Base Adjustments</t>
  </si>
  <si>
    <t>D: Resources by DOJ Strategic Goal and Strategic Objective</t>
  </si>
  <si>
    <t>B: Summary of Requirements</t>
  </si>
  <si>
    <t>Non-recurrals [list all]</t>
  </si>
  <si>
    <t>2009 Current Services</t>
  </si>
  <si>
    <t>2009 Total Request</t>
  </si>
  <si>
    <t>2008 - 2009 Total Change</t>
  </si>
  <si>
    <t>F: Crosswalk of 2007 Availability</t>
  </si>
  <si>
    <t>Crosswalk of 2007 Availability</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</si>
  <si>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</si>
  <si>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</si>
  <si>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</si>
  <si>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</si>
  <si>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</si>
  <si>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</si>
  <si>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</si>
  <si>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</si>
  <si>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</si>
  <si>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</si>
  <si>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</si>
  <si>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</si>
  <si>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</si>
  <si>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</si>
  <si>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</si>
  <si>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</si>
  <si>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</si>
  <si>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</si>
  <si>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</si>
  <si>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</si>
  <si>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</si>
  <si>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</si>
  <si>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</si>
  <si>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</si>
  <si>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</si>
  <si>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</si>
  <si>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</si>
  <si>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</si>
  <si>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</si>
  <si>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</si>
  <si>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</si>
  <si>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</si>
  <si>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</si>
  <si>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</si>
  <si>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</si>
  <si>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</si>
  <si>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</si>
  <si>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</si>
  <si>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</si>
  <si>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</si>
  <si>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</si>
  <si>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</si>
  <si>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</si>
  <si>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</si>
  <si>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</si>
  <si>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</si>
  <si>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</si>
  <si>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</si>
  <si>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</si>
  <si>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</si>
  <si>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</si>
  <si>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</si>
  <si>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</si>
  <si>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</si>
  <si>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</si>
  <si>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</si>
  <si>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</si>
  <si>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</si>
  <si>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</si>
  <si>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</si>
  <si>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</si>
  <si>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</si>
  <si>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</si>
  <si>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</si>
  <si>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</si>
  <si>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</si>
  <si>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11.3  Other than full-time permanent</t>
  </si>
  <si>
    <t xml:space="preserve">     Total, appropriated positions</t>
  </si>
  <si>
    <t>Executive Level IV, $125,700..........................................................</t>
  </si>
  <si>
    <t>Average GS Salary</t>
  </si>
  <si>
    <t>Average GS Grade</t>
  </si>
  <si>
    <t>Object Classes</t>
  </si>
  <si>
    <t>Other Object Classes:</t>
  </si>
  <si>
    <t>Decision Unit 1</t>
  </si>
  <si>
    <t>Decision Unit 2</t>
  </si>
  <si>
    <t>Decision Unit 3</t>
  </si>
  <si>
    <t>Decision Unit 4</t>
  </si>
  <si>
    <t>Summary of Requirements by Object Class</t>
  </si>
  <si>
    <t>Overtime</t>
  </si>
  <si>
    <t>Attorneys (905)</t>
  </si>
  <si>
    <t>Paralegals / Other Law (900-998)</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</si>
  <si>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</si>
  <si>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</si>
  <si>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r>
      <t>2008 pay raise annualization</t>
    </r>
    <r>
      <rPr>
        <sz val="12"/>
        <color indexed="10"/>
        <rFont val="Times New Roman"/>
        <family val="1"/>
      </rPr>
      <t xml:space="preserve"> </t>
    </r>
    <r>
      <rPr>
        <sz val="12"/>
        <color indexed="8"/>
        <rFont val="Times New Roman"/>
        <family val="1"/>
      </rPr>
      <t>(3.5%)</t>
    </r>
  </si>
  <si>
    <t>A-11: Summary of Requirements by Grade</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</si>
  <si>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</si>
  <si>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</si>
  <si>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</si>
  <si>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</si>
  <si>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</si>
  <si>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</si>
  <si>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</si>
  <si>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</si>
  <si>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SES, $111,676 - $168,000</t>
  </si>
  <si>
    <t>Program Increases</t>
  </si>
  <si>
    <t>FY 2009 Request</t>
  </si>
  <si>
    <t>25.5 Research and development contracts</t>
  </si>
  <si>
    <t>25.7 Operation and maintenance of equipment</t>
  </si>
  <si>
    <t>Justification for Base Adjustments</t>
  </si>
  <si>
    <t>Decreases</t>
  </si>
  <si>
    <t>(Dollars in Thousands)</t>
  </si>
  <si>
    <t>Salaries and Expenses</t>
  </si>
  <si>
    <t>A: Organizational Chart</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</si>
  <si>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</si>
  <si>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</si>
  <si>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</si>
  <si>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</si>
  <si>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</si>
  <si>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</si>
  <si>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</si>
  <si>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</si>
  <si>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</si>
  <si>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</si>
  <si>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</si>
  <si>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</si>
  <si>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</si>
  <si>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w/Rescissions</t>
  </si>
  <si>
    <t>Rescissions</t>
  </si>
  <si>
    <t>Supplementals</t>
  </si>
  <si>
    <t xml:space="preserve">     Subtotal Increases</t>
  </si>
  <si>
    <t xml:space="preserve">    Subtotal Decreases</t>
  </si>
  <si>
    <t>Request</t>
  </si>
  <si>
    <t>Estimates by budget activity</t>
  </si>
  <si>
    <t>Pos.</t>
  </si>
  <si>
    <t xml:space="preserve"> </t>
  </si>
  <si>
    <t>Amount</t>
  </si>
  <si>
    <t>Perm.</t>
  </si>
  <si>
    <t>Total Change</t>
  </si>
  <si>
    <t>Wartime Supplemental Non-personnel recurring costs……………………………………………………………………………………………………………………………………………………………</t>
  </si>
  <si>
    <t>Current Services</t>
  </si>
  <si>
    <t>Increases</t>
  </si>
  <si>
    <t>Clerical and Office Services (300-399)</t>
  </si>
  <si>
    <t>U.S. Field</t>
  </si>
  <si>
    <t>Foreign Field</t>
  </si>
  <si>
    <t>Offsets</t>
  </si>
  <si>
    <t>TOTAL</t>
  </si>
  <si>
    <t>Summary of Requirements by Grade</t>
  </si>
  <si>
    <t>Annualization of 2005 pay raise................................................................................................................................................................................................................................</t>
  </si>
  <si>
    <t>Increase in reimbursable FTE...................................................................................................................................................................................................................................</t>
  </si>
  <si>
    <t>25.3 Purchases of goods &amp; services from Government accounts (Antennas, DHS Sec. Etc..)</t>
  </si>
  <si>
    <t>end of line</t>
  </si>
  <si>
    <t>G: Crosswalk of 2008 Availability</t>
  </si>
  <si>
    <t>Crosswalk of 2008 Availability</t>
  </si>
  <si>
    <t>FY 2008 Enacted</t>
  </si>
  <si>
    <r>
      <t>2009 pay raise</t>
    </r>
    <r>
      <rPr>
        <sz val="12"/>
        <color indexed="10"/>
        <rFont val="Times New Roman"/>
        <family val="1"/>
      </rPr>
      <t xml:space="preserve"> </t>
    </r>
    <r>
      <rPr>
        <sz val="12"/>
        <color indexed="8"/>
        <rFont val="Times New Roman"/>
        <family val="1"/>
      </rPr>
      <t xml:space="preserve">(2.9%)     </t>
    </r>
  </si>
  <si>
    <t xml:space="preserve">  Retirement (1.3%)</t>
  </si>
  <si>
    <t xml:space="preserve">  Health Insurance</t>
  </si>
  <si>
    <t xml:space="preserve">  GSA Rent</t>
  </si>
  <si>
    <t>2008 Enacted</t>
  </si>
  <si>
    <t>2007 Enacted</t>
  </si>
  <si>
    <t xml:space="preserve">  Base Program Cost Adjustment</t>
  </si>
  <si>
    <r>
      <t>2009 pay raise</t>
    </r>
    <r>
      <rPr>
        <sz val="9"/>
        <rFont val="Times New Roman"/>
        <family val="1"/>
      </rPr>
      <t>.  This request provides for a proposed 2.9 percent pay raise to be effective in January of 2009  (This percentage is likely to change as the budget formulation process progresses.)  This increase includes locality pay adjustments as well as the general pay raise.  The amount requested, $</t>
    </r>
    <r>
      <rPr>
        <u val="single"/>
        <sz val="9"/>
        <rFont val="Times New Roman"/>
        <family val="1"/>
      </rPr>
      <t>95,000</t>
    </r>
    <r>
      <rPr>
        <sz val="9"/>
        <rFont val="Times New Roman"/>
        <family val="1"/>
      </rPr>
      <t>, represents the pay amounts for 3/4 of the fiscal year plus appropriate benefits ($</t>
    </r>
    <r>
      <rPr>
        <u val="single"/>
        <sz val="9"/>
        <rFont val="Times New Roman"/>
        <family val="1"/>
      </rPr>
      <t>77,000</t>
    </r>
    <r>
      <rPr>
        <sz val="9"/>
        <rFont val="Times New Roman"/>
        <family val="1"/>
      </rPr>
      <t xml:space="preserve"> for pay and $</t>
    </r>
    <r>
      <rPr>
        <u val="single"/>
        <sz val="9"/>
        <rFont val="Times New Roman"/>
        <family val="1"/>
      </rPr>
      <t>18,000</t>
    </r>
    <r>
      <rPr>
        <sz val="9"/>
        <rFont val="Times New Roman"/>
        <family val="1"/>
      </rPr>
      <t xml:space="preserve"> for benefits).</t>
    </r>
  </si>
  <si>
    <r>
      <t>Annualization of 2008 pay raise</t>
    </r>
    <r>
      <rPr>
        <sz val="9"/>
        <rFont val="Times New Roman"/>
        <family val="1"/>
      </rPr>
      <t>.  This pay annualization represents first quarter amounts (October through December) of the 2008 pay increase of 3.5 percent included in the 2008 President's Budget.  The amount requested, $</t>
    </r>
    <r>
      <rPr>
        <u val="single"/>
        <sz val="9"/>
        <rFont val="Times New Roman"/>
        <family val="1"/>
      </rPr>
      <t>35,000</t>
    </r>
    <r>
      <rPr>
        <sz val="9"/>
        <rFont val="Times New Roman"/>
        <family val="1"/>
      </rPr>
      <t>, represents the pay amounts for 1/4 of the fiscal year plus appropriate benefits ($</t>
    </r>
    <r>
      <rPr>
        <u val="single"/>
        <sz val="9"/>
        <rFont val="Times New Roman"/>
        <family val="1"/>
      </rPr>
      <t>28,000</t>
    </r>
    <r>
      <rPr>
        <sz val="9"/>
        <rFont val="Times New Roman"/>
        <family val="1"/>
      </rPr>
      <t xml:space="preserve"> for pay and $</t>
    </r>
    <r>
      <rPr>
        <u val="single"/>
        <sz val="9"/>
        <rFont val="Times New Roman"/>
        <family val="1"/>
      </rPr>
      <t>7,000</t>
    </r>
    <r>
      <rPr>
        <sz val="9"/>
        <rFont val="Times New Roman"/>
        <family val="1"/>
      </rPr>
      <t xml:space="preserve"> for benefits).</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</si>
  <si>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t>
    </r>
    <r>
      <rPr>
        <u val="single"/>
        <sz val="9"/>
        <rFont val="Times New Roman"/>
        <family val="1"/>
      </rPr>
      <t>3,000</t>
    </r>
    <r>
      <rPr>
        <sz val="9"/>
        <rFont val="Times New Roman"/>
        <family val="1"/>
      </rPr>
      <t xml:space="preserve"> is necessary to meet our increased retirement obligations as a result of this conversion.</t>
    </r>
  </si>
  <si>
    <r>
      <t>Health Insurance</t>
    </r>
    <r>
      <rPr>
        <sz val="9"/>
        <rFont val="Times New Roman"/>
        <family val="1"/>
      </rPr>
      <t>:  Effective January 2007, this component's contribution to Federal employees' health insurance premiums increased by 66.7 percent.  Applied against the 2008 estimate of $</t>
    </r>
    <r>
      <rPr>
        <u val="single"/>
        <sz val="9"/>
        <rFont val="Times New Roman"/>
        <family val="1"/>
      </rPr>
      <t>200,000</t>
    </r>
    <r>
      <rPr>
        <sz val="9"/>
        <rFont val="Times New Roman"/>
        <family val="1"/>
      </rPr>
      <t>, the additional amount required is $</t>
    </r>
    <r>
      <rPr>
        <u val="single"/>
        <sz val="9"/>
        <rFont val="Times New Roman"/>
        <family val="1"/>
      </rPr>
      <t>133,000</t>
    </r>
    <r>
      <rPr>
        <sz val="9"/>
        <rFont val="Times New Roman"/>
        <family val="1"/>
      </rPr>
      <t>.</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</si>
  <si>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t>
    </r>
    <r>
      <rPr>
        <u val="single"/>
        <sz val="9"/>
        <color indexed="8"/>
        <rFont val="Times New Roman"/>
        <family val="1"/>
      </rPr>
      <t>134,000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</si>
  <si>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Change in Compensable Days</t>
    </r>
    <r>
      <rPr>
        <sz val="9"/>
        <rFont val="Times New Roman"/>
        <family val="1"/>
      </rPr>
      <t>:  The decreased cost of</t>
    </r>
    <r>
      <rPr>
        <sz val="9"/>
        <color indexed="8"/>
        <rFont val="Times New Roman"/>
        <family val="1"/>
      </rPr>
      <t xml:space="preserve"> one</t>
    </r>
    <r>
      <rPr>
        <sz val="9"/>
        <rFont val="Times New Roman"/>
        <family val="1"/>
      </rPr>
      <t xml:space="preserve"> compensable day in FY 2009 compared to FY 2008 is calculated by dividing the FY 2008 estimated personnel compensation of $</t>
    </r>
    <r>
      <rPr>
        <u val="single"/>
        <sz val="9"/>
        <rFont val="Times New Roman"/>
        <family val="1"/>
      </rPr>
      <t>3,580,000</t>
    </r>
    <r>
      <rPr>
        <sz val="9"/>
        <rFont val="Times New Roman"/>
        <family val="1"/>
      </rPr>
      <t xml:space="preserve"> and applicable benefits of $</t>
    </r>
    <r>
      <rPr>
        <u val="single"/>
        <sz val="9"/>
        <rFont val="Times New Roman"/>
        <family val="1"/>
      </rPr>
      <t>952,000</t>
    </r>
    <r>
      <rPr>
        <sz val="9"/>
        <rFont val="Times New Roman"/>
        <family val="1"/>
      </rPr>
      <t xml:space="preserve"> by 261 compensable days.  The cost</t>
    </r>
    <r>
      <rPr>
        <sz val="9"/>
        <color indexed="10"/>
        <rFont val="Times New Roman"/>
        <family val="1"/>
      </rPr>
      <t xml:space="preserve"> </t>
    </r>
    <r>
      <rPr>
        <sz val="9"/>
        <color indexed="8"/>
        <rFont val="Times New Roman"/>
        <family val="1"/>
      </rPr>
      <t xml:space="preserve">decrease of one </t>
    </r>
    <r>
      <rPr>
        <sz val="9"/>
        <rFont val="Times New Roman"/>
        <family val="1"/>
      </rPr>
      <t>compensable day is $</t>
    </r>
    <r>
      <rPr>
        <u val="single"/>
        <sz val="9"/>
        <rFont val="Times New Roman"/>
        <family val="1"/>
      </rPr>
      <t>17,000</t>
    </r>
    <r>
      <rPr>
        <sz val="9"/>
        <rFont val="Times New Roman"/>
        <family val="1"/>
      </rPr>
      <t>.</t>
    </r>
  </si>
  <si>
    <r>
      <t>Base Program Cost Adjustment.</t>
    </r>
    <r>
      <rPr>
        <sz val="9"/>
        <rFont val="Times New Roman"/>
        <family val="1"/>
      </rPr>
      <t xml:space="preserve">  This adjustment provides for base program costs of $</t>
    </r>
    <r>
      <rPr>
        <u val="single"/>
        <sz val="9"/>
        <rFont val="Times New Roman"/>
        <family val="1"/>
      </rPr>
      <t>126,000</t>
    </r>
    <r>
      <rPr>
        <sz val="9"/>
        <rFont val="Times New Roman"/>
        <family val="1"/>
      </rPr>
      <t xml:space="preserve"> to enable the Office of Legal Counsel to maintain mission-critical operations -- for which funds have been previously appropriated -- at anticipated FY 2009 levels.  It will fund items such as personnel costs for previously authorized positions, operational travel and supplies, and information technology maintenance costs.  These costs cannot be deferred without severe negative impact on mission-critical base operations.</t>
    </r>
  </si>
  <si>
    <t xml:space="preserve">FY 2007 Enacted </t>
  </si>
  <si>
    <t>FY 2008 Availability</t>
  </si>
  <si>
    <t>FY 2007 Availability</t>
  </si>
  <si>
    <t>FY 2007 Enacted</t>
  </si>
  <si>
    <t>FY 2009 Current Services</t>
  </si>
  <si>
    <t>FY 2009 Increases</t>
  </si>
  <si>
    <t>FY 2009 Offsets</t>
  </si>
  <si>
    <t>FY 2009</t>
  </si>
  <si>
    <t>FY 2007 Actuals</t>
  </si>
  <si>
    <t>FY 2009 Adjustments to Base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</si>
</sst>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56">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u val="single"/>
      <sz val="12"/>
      <name val="Times New Roman"/>
      <family val="1"/>
    </font>
    <font>
      <b/>
      <sz val="12"/>
      <name val="Times New Roman"/>
      <family val="1"/>
    </font>
    <font>
      <b/>
      <sz val="16"/>
      <name val="Times New Roman"/>
      <family val="1"/>
    </font>
    <font>
      <sz val="10"/>
      <name val="TimesNewRomanPS"/>
      <family val="0"/>
    </font>
    <font>
      <sz val="10"/>
      <name val="Arial"/>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u val="single"/>
      <sz val="9"/>
      <color indexed="8"/>
      <name val="Times New Roman"/>
      <family val="1"/>
    </font>
    <font>
      <sz val="9"/>
      <name val="Arial"/>
      <family val="0"/>
    </font>
    <font>
      <sz val="12"/>
      <color indexed="10"/>
      <name val="Times New Roman"/>
      <family val="1"/>
    </font>
    <font>
      <sz val="12"/>
      <color indexed="8"/>
      <name val="Arial"/>
      <family val="0"/>
    </font>
    <font>
      <sz val="9"/>
      <color indexed="10"/>
      <name val="Times New Roman"/>
      <family val="1"/>
    </font>
    <font>
      <sz val="12"/>
      <color indexed="9"/>
      <name val="Arial"/>
      <family val="0"/>
    </font>
    <font>
      <sz val="9"/>
      <color indexed="9"/>
      <name val="Times New Roman"/>
      <family val="1"/>
    </font>
    <font>
      <sz val="12"/>
      <color indexed="9"/>
      <name val="Times New Roman"/>
      <family val="1"/>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sz val="9"/>
      <color indexed="9"/>
      <name val="Arial"/>
      <family val="0"/>
    </font>
  </fonts>
  <fills count="3">
    <fill>
      <patternFill/>
    </fill>
    <fill>
      <patternFill patternType="gray125"/>
    </fill>
    <fill>
      <patternFill patternType="solid">
        <fgColor indexed="9"/>
        <bgColor indexed="64"/>
      </patternFill>
    </fill>
  </fills>
  <borders count="98">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bottom style="mediu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23"/>
      </bottom>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color indexed="63"/>
      </right>
      <top style="hair"/>
      <bottom style="medium"/>
    </border>
    <border>
      <left>
        <color indexed="63"/>
      </left>
      <right style="thin"/>
      <top style="hair"/>
      <bottom style="medium"/>
    </border>
    <border>
      <left style="thin"/>
      <right style="thin"/>
      <top style="hair"/>
      <bottom style="thin"/>
    </border>
    <border>
      <left style="thin">
        <color indexed="23"/>
      </left>
      <right style="thin">
        <color indexed="23"/>
      </right>
      <top>
        <color indexed="63"/>
      </top>
      <bottom style="thin">
        <color indexed="2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style="thin"/>
      <right>
        <color indexed="63"/>
      </right>
      <top style="thin"/>
      <bottom style="medium"/>
    </border>
    <border>
      <left>
        <color indexed="63"/>
      </left>
      <right style="thin">
        <color indexed="8"/>
      </right>
      <top style="thin"/>
      <bottom style="mediu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top>
        <color indexed="63"/>
      </top>
      <bottom style="thin">
        <color indexed="8"/>
      </bottom>
    </border>
    <border>
      <left>
        <color indexed="63"/>
      </left>
      <right>
        <color indexed="24"/>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color indexed="23"/>
      </top>
      <bottom>
        <color indexed="63"/>
      </bottom>
    </border>
    <border>
      <left>
        <color indexed="63"/>
      </left>
      <right style="thin">
        <color indexed="23"/>
      </right>
      <top style="thin">
        <color indexed="2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9" fontId="24" fillId="0" borderId="0" applyFont="0" applyFill="0" applyBorder="0" applyAlignment="0" applyProtection="0"/>
  </cellStyleXfs>
  <cellXfs count="720">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6" fillId="0" borderId="0" xfId="0" applyNumberFormat="1" applyFont="1" applyAlignment="1">
      <alignment horizontal="right"/>
    </xf>
    <xf numFmtId="3" fontId="22"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4" fillId="0" borderId="0" xfId="21" applyAlignment="1">
      <alignment horizontal="centerContinuous"/>
      <protection/>
    </xf>
    <xf numFmtId="0" fontId="24" fillId="0" borderId="0" xfId="21">
      <alignment/>
      <protection/>
    </xf>
    <xf numFmtId="0" fontId="1" fillId="0" borderId="0" xfId="21" applyFont="1">
      <alignment/>
      <protection/>
    </xf>
    <xf numFmtId="0" fontId="1" fillId="0" borderId="0" xfId="21" applyFont="1" applyAlignment="1">
      <alignment horizontal="left"/>
      <protection/>
    </xf>
    <xf numFmtId="0" fontId="21" fillId="0" borderId="0" xfId="21" applyFont="1">
      <alignment/>
      <protection/>
    </xf>
    <xf numFmtId="0" fontId="21" fillId="0" borderId="0" xfId="21" applyFont="1" applyAlignment="1">
      <alignment horizontal="centerContinuous"/>
      <protection/>
    </xf>
    <xf numFmtId="3" fontId="21" fillId="0" borderId="0" xfId="21" applyNumberFormat="1" applyFont="1" applyAlignment="1">
      <alignment horizontal="centerContinuous"/>
      <protection/>
    </xf>
    <xf numFmtId="0" fontId="15" fillId="0" borderId="0" xfId="21" applyFont="1" applyAlignment="1">
      <alignment horizontal="centerContinuous"/>
      <protection/>
    </xf>
    <xf numFmtId="0" fontId="15" fillId="0" borderId="0" xfId="21" applyFont="1">
      <alignment/>
      <protection/>
    </xf>
    <xf numFmtId="0" fontId="15" fillId="0" borderId="1" xfId="21" applyFont="1" applyBorder="1">
      <alignment/>
      <protection/>
    </xf>
    <xf numFmtId="0" fontId="15" fillId="0" borderId="2" xfId="21" applyFont="1" applyBorder="1">
      <alignment/>
      <protection/>
    </xf>
    <xf numFmtId="0" fontId="15" fillId="0" borderId="3" xfId="21" applyFont="1" applyBorder="1">
      <alignment/>
      <protection/>
    </xf>
    <xf numFmtId="0" fontId="25" fillId="0" borderId="1" xfId="21" applyFont="1" applyBorder="1">
      <alignment/>
      <protection/>
    </xf>
    <xf numFmtId="183" fontId="25" fillId="0" borderId="2" xfId="21" applyNumberFormat="1" applyFont="1" applyBorder="1">
      <alignment/>
      <protection/>
    </xf>
    <xf numFmtId="185" fontId="25" fillId="0" borderId="3" xfId="17" applyNumberFormat="1" applyFont="1" applyBorder="1" applyAlignment="1">
      <alignment/>
    </xf>
    <xf numFmtId="0" fontId="15" fillId="0" borderId="1" xfId="21" applyFont="1" applyBorder="1" applyAlignment="1">
      <alignment horizontal="left" indent="1"/>
      <protection/>
    </xf>
    <xf numFmtId="183" fontId="15" fillId="0" borderId="2" xfId="15" applyNumberFormat="1" applyFont="1" applyBorder="1" applyAlignment="1">
      <alignment/>
    </xf>
    <xf numFmtId="183" fontId="15" fillId="0" borderId="3" xfId="15" applyNumberFormat="1" applyFont="1" applyBorder="1" applyAlignment="1">
      <alignment/>
    </xf>
    <xf numFmtId="183" fontId="15" fillId="0" borderId="0" xfId="15" applyNumberFormat="1" applyFont="1" applyAlignment="1">
      <alignment/>
    </xf>
    <xf numFmtId="183" fontId="26" fillId="0" borderId="2" xfId="15" applyNumberFormat="1" applyFont="1" applyBorder="1" applyAlignment="1">
      <alignment/>
    </xf>
    <xf numFmtId="183" fontId="26" fillId="0" borderId="3" xfId="15" applyNumberFormat="1" applyFont="1" applyBorder="1" applyAlignment="1">
      <alignment/>
    </xf>
    <xf numFmtId="183" fontId="25" fillId="0" borderId="0" xfId="15" applyNumberFormat="1" applyFont="1" applyAlignment="1">
      <alignment/>
    </xf>
    <xf numFmtId="0" fontId="25" fillId="0" borderId="1" xfId="21" applyFont="1" applyBorder="1" applyAlignment="1">
      <alignment wrapText="1"/>
      <protection/>
    </xf>
    <xf numFmtId="0" fontId="25" fillId="0" borderId="4" xfId="21" applyFont="1" applyBorder="1">
      <alignment/>
      <protection/>
    </xf>
    <xf numFmtId="183" fontId="25" fillId="0" borderId="5" xfId="15" applyNumberFormat="1" applyFont="1" applyBorder="1" applyAlignment="1">
      <alignment/>
    </xf>
    <xf numFmtId="183" fontId="25" fillId="0" borderId="6" xfId="15" applyNumberFormat="1" applyFont="1" applyBorder="1" applyAlignment="1">
      <alignment/>
    </xf>
    <xf numFmtId="185" fontId="25" fillId="0" borderId="7" xfId="17" applyNumberFormat="1" applyFont="1" applyBorder="1" applyAlignment="1">
      <alignment horizontal="left"/>
    </xf>
    <xf numFmtId="183" fontId="25" fillId="0" borderId="0" xfId="21" applyNumberFormat="1" applyFont="1" applyBorder="1" applyAlignment="1">
      <alignment horizontal="left"/>
      <protection/>
    </xf>
    <xf numFmtId="185" fontId="25" fillId="0" borderId="0" xfId="17" applyNumberFormat="1" applyFont="1" applyBorder="1" applyAlignment="1">
      <alignment horizontal="left"/>
    </xf>
    <xf numFmtId="177" fontId="30" fillId="2" borderId="8" xfId="0" applyNumberFormat="1" applyFont="1" applyFill="1" applyBorder="1" applyAlignment="1">
      <alignment horizontal="center"/>
    </xf>
    <xf numFmtId="177" fontId="30" fillId="2" borderId="1" xfId="0" applyNumberFormat="1" applyFont="1" applyFill="1" applyBorder="1" applyAlignment="1">
      <alignment horizontal="center"/>
    </xf>
    <xf numFmtId="177" fontId="27" fillId="2" borderId="0" xfId="0" applyNumberFormat="1" applyFont="1" applyFill="1" applyAlignment="1">
      <alignment/>
    </xf>
    <xf numFmtId="177" fontId="27" fillId="2" borderId="3" xfId="0" applyNumberFormat="1" applyFont="1" applyFill="1" applyBorder="1" applyAlignment="1">
      <alignment/>
    </xf>
    <xf numFmtId="3" fontId="15" fillId="0" borderId="0" xfId="0" applyNumberFormat="1" applyFont="1" applyAlignment="1">
      <alignment horizontal="centerContinuous"/>
    </xf>
    <xf numFmtId="0" fontId="34" fillId="0" borderId="0" xfId="0" applyFont="1" applyAlignment="1">
      <alignment/>
    </xf>
    <xf numFmtId="177" fontId="5" fillId="0" borderId="3" xfId="0" applyNumberFormat="1" applyFont="1" applyBorder="1" applyAlignment="1">
      <alignment/>
    </xf>
    <xf numFmtId="5" fontId="29" fillId="0" borderId="9" xfId="0" applyNumberFormat="1" applyFont="1" applyBorder="1" applyAlignment="1">
      <alignment/>
    </xf>
    <xf numFmtId="177" fontId="5" fillId="0" borderId="2"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29" fillId="0" borderId="12" xfId="0" applyNumberFormat="1" applyFont="1" applyBorder="1" applyAlignment="1">
      <alignment horizontal="right"/>
    </xf>
    <xf numFmtId="177" fontId="29" fillId="0" borderId="13" xfId="0" applyNumberFormat="1" applyFont="1" applyBorder="1" applyAlignment="1">
      <alignment/>
    </xf>
    <xf numFmtId="177" fontId="6" fillId="0" borderId="3" xfId="0" applyNumberFormat="1" applyFont="1" applyBorder="1" applyAlignment="1">
      <alignment/>
    </xf>
    <xf numFmtId="177" fontId="6" fillId="0" borderId="6" xfId="0" applyNumberFormat="1" applyFont="1" applyBorder="1" applyAlignment="1">
      <alignment/>
    </xf>
    <xf numFmtId="177" fontId="6" fillId="0" borderId="11" xfId="0" applyNumberFormat="1" applyFont="1" applyBorder="1" applyAlignment="1">
      <alignment/>
    </xf>
    <xf numFmtId="177" fontId="6" fillId="0" borderId="14" xfId="0" applyNumberFormat="1" applyFont="1" applyBorder="1" applyAlignment="1">
      <alignment/>
    </xf>
    <xf numFmtId="177" fontId="6" fillId="0" borderId="9" xfId="0" applyNumberFormat="1" applyFont="1" applyBorder="1" applyAlignment="1">
      <alignment horizontal="fill"/>
    </xf>
    <xf numFmtId="3" fontId="6" fillId="0" borderId="2" xfId="0" applyNumberFormat="1" applyFont="1" applyBorder="1" applyAlignment="1">
      <alignment/>
    </xf>
    <xf numFmtId="177" fontId="6" fillId="0" borderId="15" xfId="0" applyNumberFormat="1" applyFont="1" applyBorder="1" applyAlignment="1">
      <alignment horizontal="fill"/>
    </xf>
    <xf numFmtId="177" fontId="6" fillId="0" borderId="16"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0" fillId="0" borderId="12" xfId="0" applyNumberFormat="1" applyFont="1" applyBorder="1" applyAlignment="1">
      <alignment/>
    </xf>
    <xf numFmtId="177" fontId="21" fillId="0" borderId="14" xfId="0" applyNumberFormat="1" applyFont="1" applyBorder="1" applyAlignment="1">
      <alignment/>
    </xf>
    <xf numFmtId="177" fontId="21" fillId="0" borderId="17" xfId="0" applyNumberFormat="1" applyFont="1" applyBorder="1" applyAlignment="1">
      <alignment horizontal="right"/>
    </xf>
    <xf numFmtId="177" fontId="21" fillId="0" borderId="18" xfId="0" applyNumberFormat="1" applyFont="1" applyBorder="1" applyAlignment="1">
      <alignment horizontal="center"/>
    </xf>
    <xf numFmtId="177" fontId="21" fillId="0" borderId="19" xfId="0" applyNumberFormat="1" applyFont="1" applyBorder="1" applyAlignment="1">
      <alignment horizontal="center"/>
    </xf>
    <xf numFmtId="177" fontId="6" fillId="0" borderId="1" xfId="0" applyNumberFormat="1" applyFont="1" applyBorder="1" applyAlignment="1">
      <alignment/>
    </xf>
    <xf numFmtId="177" fontId="6" fillId="0" borderId="20" xfId="0" applyNumberFormat="1" applyFont="1" applyBorder="1" applyAlignment="1">
      <alignment/>
    </xf>
    <xf numFmtId="177" fontId="6" fillId="0" borderId="4" xfId="0" applyNumberFormat="1" applyFont="1" applyBorder="1" applyAlignment="1">
      <alignment/>
    </xf>
    <xf numFmtId="177" fontId="21" fillId="0" borderId="18" xfId="0" applyNumberFormat="1" applyFont="1" applyBorder="1" applyAlignment="1">
      <alignment/>
    </xf>
    <xf numFmtId="177" fontId="6" fillId="0" borderId="1" xfId="0" applyNumberFormat="1" applyFont="1" applyBorder="1" applyAlignment="1">
      <alignment horizontal="right"/>
    </xf>
    <xf numFmtId="3" fontId="36" fillId="0" borderId="0" xfId="0" applyNumberFormat="1" applyFont="1" applyAlignment="1">
      <alignment horizontal="centerContinuous"/>
    </xf>
    <xf numFmtId="177" fontId="21" fillId="0" borderId="6" xfId="0" applyNumberFormat="1" applyFont="1" applyBorder="1" applyAlignment="1">
      <alignment/>
    </xf>
    <xf numFmtId="177" fontId="21" fillId="0" borderId="9" xfId="0" applyNumberFormat="1" applyFont="1" applyBorder="1" applyAlignment="1">
      <alignment horizontal="fill"/>
    </xf>
    <xf numFmtId="177" fontId="21" fillId="0" borderId="4" xfId="0" applyNumberFormat="1" applyFont="1" applyBorder="1" applyAlignment="1">
      <alignment/>
    </xf>
    <xf numFmtId="165" fontId="21" fillId="0" borderId="6" xfId="0" applyNumberFormat="1" applyFont="1" applyBorder="1" applyAlignment="1">
      <alignment/>
    </xf>
    <xf numFmtId="177" fontId="30" fillId="2" borderId="13" xfId="0" applyNumberFormat="1" applyFont="1" applyFill="1" applyBorder="1" applyAlignment="1">
      <alignment horizontal="right"/>
    </xf>
    <xf numFmtId="177" fontId="30" fillId="2" borderId="12" xfId="0" applyNumberFormat="1" applyFont="1" applyFill="1" applyBorder="1" applyAlignment="1">
      <alignment horizontal="right"/>
    </xf>
    <xf numFmtId="177" fontId="30" fillId="2" borderId="17" xfId="0" applyNumberFormat="1" applyFont="1" applyFill="1" applyBorder="1" applyAlignment="1">
      <alignment horizontal="right"/>
    </xf>
    <xf numFmtId="177" fontId="29" fillId="0" borderId="13" xfId="0" applyNumberFormat="1" applyFont="1" applyBorder="1" applyAlignment="1">
      <alignment horizontal="right"/>
    </xf>
    <xf numFmtId="177" fontId="29" fillId="0" borderId="17" xfId="0" applyNumberFormat="1" applyFont="1" applyBorder="1" applyAlignment="1">
      <alignment horizontal="right"/>
    </xf>
    <xf numFmtId="177" fontId="27" fillId="2" borderId="2" xfId="0" applyNumberFormat="1" applyFont="1" applyFill="1" applyBorder="1" applyAlignment="1">
      <alignment/>
    </xf>
    <xf numFmtId="177" fontId="27" fillId="2" borderId="5" xfId="0" applyNumberFormat="1" applyFont="1" applyFill="1" applyBorder="1" applyAlignment="1">
      <alignment/>
    </xf>
    <xf numFmtId="177" fontId="27" fillId="2" borderId="10" xfId="0" applyNumberFormat="1" applyFont="1" applyFill="1" applyBorder="1" applyAlignment="1">
      <alignment/>
    </xf>
    <xf numFmtId="177" fontId="28" fillId="2" borderId="13" xfId="0" applyNumberFormat="1" applyFont="1" applyFill="1" applyBorder="1" applyAlignment="1">
      <alignment/>
    </xf>
    <xf numFmtId="177" fontId="28" fillId="2" borderId="12" xfId="0" applyNumberFormat="1" applyFont="1" applyFill="1" applyBorder="1" applyAlignment="1">
      <alignment horizontal="right"/>
    </xf>
    <xf numFmtId="177" fontId="28" fillId="2" borderId="13" xfId="0" applyNumberFormat="1" applyFont="1" applyFill="1" applyBorder="1" applyAlignment="1">
      <alignment horizontal="right"/>
    </xf>
    <xf numFmtId="177" fontId="28" fillId="2" borderId="17" xfId="0" applyNumberFormat="1" applyFont="1" applyFill="1" applyBorder="1" applyAlignment="1">
      <alignment horizontal="right"/>
    </xf>
    <xf numFmtId="177" fontId="27" fillId="2" borderId="2" xfId="0" applyNumberFormat="1" applyFont="1" applyFill="1" applyBorder="1" applyAlignment="1">
      <alignment horizontal="left"/>
    </xf>
    <xf numFmtId="177" fontId="27" fillId="2" borderId="5" xfId="0" applyNumberFormat="1" applyFont="1" applyFill="1" applyBorder="1" applyAlignment="1">
      <alignment horizontal="left"/>
    </xf>
    <xf numFmtId="177" fontId="37" fillId="2" borderId="0" xfId="0" applyNumberFormat="1" applyFont="1" applyFill="1" applyAlignment="1">
      <alignment/>
    </xf>
    <xf numFmtId="177" fontId="27" fillId="2" borderId="21" xfId="0" applyNumberFormat="1" applyFont="1" applyFill="1" applyBorder="1" applyAlignment="1">
      <alignment horizontal="left"/>
    </xf>
    <xf numFmtId="177" fontId="27" fillId="2" borderId="21" xfId="0" applyNumberFormat="1" applyFont="1" applyFill="1" applyBorder="1" applyAlignment="1">
      <alignment/>
    </xf>
    <xf numFmtId="177" fontId="27" fillId="2" borderId="21" xfId="0" applyNumberFormat="1" applyFont="1" applyFill="1" applyBorder="1" applyAlignment="1">
      <alignment horizontal="right"/>
    </xf>
    <xf numFmtId="0" fontId="15" fillId="0" borderId="4" xfId="21" applyFont="1" applyBorder="1" applyAlignment="1">
      <alignment horizontal="left" indent="1"/>
      <protection/>
    </xf>
    <xf numFmtId="183" fontId="15" fillId="0" borderId="5" xfId="15" applyNumberFormat="1" applyFont="1" applyBorder="1" applyAlignment="1">
      <alignment/>
    </xf>
    <xf numFmtId="183" fontId="15" fillId="0" borderId="6" xfId="15" applyNumberFormat="1" applyFont="1" applyBorder="1" applyAlignment="1">
      <alignment/>
    </xf>
    <xf numFmtId="183" fontId="25" fillId="0" borderId="1" xfId="15" applyNumberFormat="1" applyFont="1" applyBorder="1" applyAlignment="1">
      <alignment/>
    </xf>
    <xf numFmtId="183" fontId="15" fillId="0" borderId="1" xfId="15" applyNumberFormat="1" applyFont="1" applyBorder="1" applyAlignment="1">
      <alignment/>
    </xf>
    <xf numFmtId="183" fontId="25" fillId="0" borderId="22" xfId="21" applyNumberFormat="1" applyFont="1" applyBorder="1" applyAlignment="1">
      <alignment horizontal="left"/>
      <protection/>
    </xf>
    <xf numFmtId="0" fontId="25" fillId="0" borderId="23" xfId="21" applyFont="1" applyBorder="1" applyAlignment="1">
      <alignment horizontal="left"/>
      <protection/>
    </xf>
    <xf numFmtId="0" fontId="25" fillId="0" borderId="24" xfId="21" applyFont="1" applyBorder="1" applyAlignment="1">
      <alignment horizontal="left"/>
      <protection/>
    </xf>
    <xf numFmtId="177" fontId="6" fillId="0" borderId="0" xfId="0" applyNumberFormat="1" applyFont="1" applyFill="1" applyAlignment="1">
      <alignment/>
    </xf>
    <xf numFmtId="177" fontId="4" fillId="0" borderId="12" xfId="0" applyNumberFormat="1" applyFont="1" applyBorder="1" applyAlignment="1">
      <alignment/>
    </xf>
    <xf numFmtId="0" fontId="16" fillId="0" borderId="0" xfId="0" applyFont="1" applyAlignment="1">
      <alignment/>
    </xf>
    <xf numFmtId="177" fontId="28" fillId="2" borderId="25" xfId="0" applyNumberFormat="1" applyFont="1" applyFill="1" applyBorder="1" applyAlignment="1">
      <alignment horizontal="left"/>
    </xf>
    <xf numFmtId="177" fontId="28" fillId="2" borderId="21" xfId="0" applyNumberFormat="1" applyFont="1" applyFill="1" applyBorder="1" applyAlignment="1">
      <alignment horizontal="left"/>
    </xf>
    <xf numFmtId="0" fontId="25" fillId="0" borderId="10" xfId="21" applyFont="1" applyFill="1" applyBorder="1" applyAlignment="1">
      <alignment horizontal="centerContinuous"/>
      <protection/>
    </xf>
    <xf numFmtId="0" fontId="25" fillId="0" borderId="14" xfId="21" applyFont="1" applyFill="1" applyBorder="1" applyAlignment="1">
      <alignment horizontal="centerContinuous"/>
      <protection/>
    </xf>
    <xf numFmtId="0" fontId="15" fillId="0" borderId="0" xfId="21" applyFont="1" applyFill="1">
      <alignment/>
      <protection/>
    </xf>
    <xf numFmtId="1" fontId="25" fillId="0" borderId="10" xfId="21" applyNumberFormat="1" applyFont="1" applyFill="1" applyBorder="1" applyAlignment="1">
      <alignment horizontal="centerContinuous"/>
      <protection/>
    </xf>
    <xf numFmtId="0" fontId="24" fillId="0" borderId="0" xfId="21" applyFill="1">
      <alignment/>
      <protection/>
    </xf>
    <xf numFmtId="0" fontId="25" fillId="0" borderId="5" xfId="21" applyFont="1" applyFill="1" applyBorder="1" applyAlignment="1">
      <alignment horizontal="centerContinuous"/>
      <protection/>
    </xf>
    <xf numFmtId="0" fontId="15" fillId="0" borderId="6" xfId="21" applyFont="1" applyFill="1" applyBorder="1" applyAlignment="1">
      <alignment horizontal="centerContinuous"/>
      <protection/>
    </xf>
    <xf numFmtId="0" fontId="25" fillId="0" borderId="6" xfId="21" applyFont="1" applyFill="1" applyBorder="1" applyAlignment="1">
      <alignment horizontal="centerContinuous"/>
      <protection/>
    </xf>
    <xf numFmtId="0" fontId="15" fillId="0" borderId="2" xfId="21" applyFont="1" applyFill="1" applyBorder="1" applyAlignment="1">
      <alignment horizontal="center"/>
      <protection/>
    </xf>
    <xf numFmtId="0" fontId="15" fillId="0" borderId="3" xfId="21" applyFont="1" applyFill="1" applyBorder="1" applyAlignment="1">
      <alignment horizontal="center"/>
      <protection/>
    </xf>
    <xf numFmtId="0" fontId="26" fillId="0" borderId="5" xfId="21" applyFont="1" applyFill="1" applyBorder="1" applyAlignment="1">
      <alignment horizontal="center"/>
      <protection/>
    </xf>
    <xf numFmtId="0" fontId="26" fillId="0" borderId="6" xfId="21" applyFont="1" applyFill="1" applyBorder="1" applyAlignment="1">
      <alignment horizontal="center"/>
      <protection/>
    </xf>
    <xf numFmtId="3" fontId="34" fillId="0" borderId="10" xfId="0" applyNumberFormat="1" applyFont="1" applyBorder="1" applyAlignment="1">
      <alignment/>
    </xf>
    <xf numFmtId="3" fontId="34" fillId="0" borderId="11" xfId="0" applyNumberFormat="1" applyFont="1" applyBorder="1" applyAlignment="1">
      <alignment/>
    </xf>
    <xf numFmtId="177" fontId="34" fillId="0" borderId="10" xfId="0" applyNumberFormat="1" applyFont="1" applyBorder="1" applyAlignment="1">
      <alignment horizontal="centerContinuous"/>
    </xf>
    <xf numFmtId="177" fontId="34" fillId="0" borderId="11" xfId="0" applyNumberFormat="1" applyFont="1" applyBorder="1" applyAlignment="1">
      <alignment horizontal="centerContinuous"/>
    </xf>
    <xf numFmtId="177" fontId="34" fillId="0" borderId="11" xfId="0" applyNumberFormat="1" applyFont="1" applyBorder="1" applyAlignment="1">
      <alignment/>
    </xf>
    <xf numFmtId="1" fontId="34" fillId="0" borderId="10" xfId="0" applyNumberFormat="1" applyFont="1" applyBorder="1" applyAlignment="1">
      <alignment horizontal="centerContinuous"/>
    </xf>
    <xf numFmtId="1" fontId="34" fillId="0" borderId="11" xfId="0" applyNumberFormat="1" applyFont="1" applyBorder="1" applyAlignment="1">
      <alignment horizontal="centerContinuous"/>
    </xf>
    <xf numFmtId="177" fontId="34" fillId="0" borderId="14" xfId="0" applyNumberFormat="1" applyFont="1" applyBorder="1" applyAlignment="1">
      <alignment horizontal="centerContinuous"/>
    </xf>
    <xf numFmtId="3" fontId="34" fillId="0" borderId="2" xfId="0" applyNumberFormat="1" applyFont="1" applyBorder="1" applyAlignment="1">
      <alignment/>
    </xf>
    <xf numFmtId="3" fontId="40" fillId="0" borderId="0" xfId="0" applyNumberFormat="1" applyFont="1" applyAlignment="1">
      <alignment horizontal="centerContinuous"/>
    </xf>
    <xf numFmtId="3" fontId="34" fillId="0" borderId="0" xfId="0" applyNumberFormat="1" applyFont="1" applyAlignment="1">
      <alignment horizontal="centerContinuous"/>
    </xf>
    <xf numFmtId="3" fontId="34" fillId="0" borderId="0" xfId="0" applyNumberFormat="1" applyFont="1" applyAlignment="1">
      <alignment/>
    </xf>
    <xf numFmtId="177" fontId="34" fillId="0" borderId="5" xfId="0" applyNumberFormat="1" applyFont="1" applyBorder="1" applyAlignment="1">
      <alignment horizontal="centerContinuous"/>
    </xf>
    <xf numFmtId="177" fontId="34" fillId="0" borderId="9" xfId="0" applyNumberFormat="1" applyFont="1" applyBorder="1" applyAlignment="1">
      <alignment horizontal="centerContinuous"/>
    </xf>
    <xf numFmtId="177" fontId="34" fillId="0" borderId="9" xfId="0" applyNumberFormat="1" applyFont="1" applyBorder="1" applyAlignment="1">
      <alignment/>
    </xf>
    <xf numFmtId="177" fontId="40" fillId="0" borderId="9" xfId="0" applyNumberFormat="1" applyFont="1" applyBorder="1" applyAlignment="1">
      <alignment horizontal="centerContinuous"/>
    </xf>
    <xf numFmtId="177" fontId="34" fillId="0" borderId="6" xfId="0" applyNumberFormat="1" applyFont="1" applyBorder="1" applyAlignment="1">
      <alignment horizontal="centerContinuous"/>
    </xf>
    <xf numFmtId="3" fontId="41" fillId="0" borderId="13" xfId="0" applyNumberFormat="1" applyFont="1" applyBorder="1" applyAlignment="1">
      <alignment/>
    </xf>
    <xf numFmtId="3" fontId="34" fillId="0" borderId="12" xfId="0" applyNumberFormat="1" applyFont="1" applyBorder="1" applyAlignment="1">
      <alignment/>
    </xf>
    <xf numFmtId="177" fontId="34" fillId="0" borderId="13" xfId="0" applyNumberFormat="1" applyFont="1" applyBorder="1" applyAlignment="1">
      <alignment horizontal="right"/>
    </xf>
    <xf numFmtId="177" fontId="34" fillId="0" borderId="12" xfId="0" applyNumberFormat="1" applyFont="1" applyBorder="1" applyAlignment="1">
      <alignment horizontal="center"/>
    </xf>
    <xf numFmtId="177" fontId="34" fillId="0" borderId="12" xfId="0" applyNumberFormat="1" applyFont="1" applyBorder="1" applyAlignment="1">
      <alignment horizontal="right"/>
    </xf>
    <xf numFmtId="177" fontId="34" fillId="0" borderId="12" xfId="0" applyNumberFormat="1" applyFont="1" applyBorder="1" applyAlignment="1">
      <alignment/>
    </xf>
    <xf numFmtId="177" fontId="34" fillId="0" borderId="17" xfId="0" applyNumberFormat="1" applyFont="1" applyBorder="1" applyAlignment="1">
      <alignment horizontal="right"/>
    </xf>
    <xf numFmtId="3" fontId="34" fillId="0" borderId="21" xfId="0" applyNumberFormat="1" applyFont="1" applyBorder="1" applyAlignment="1">
      <alignment/>
    </xf>
    <xf numFmtId="3" fontId="34" fillId="0" borderId="15" xfId="0" applyNumberFormat="1" applyFont="1" applyBorder="1" applyAlignment="1">
      <alignment/>
    </xf>
    <xf numFmtId="3" fontId="34" fillId="0" borderId="15" xfId="0" applyNumberFormat="1" applyFont="1" applyBorder="1" applyAlignment="1">
      <alignment horizontal="fill"/>
    </xf>
    <xf numFmtId="177" fontId="34" fillId="0" borderId="21" xfId="0" applyNumberFormat="1" applyFont="1" applyBorder="1" applyAlignment="1">
      <alignment/>
    </xf>
    <xf numFmtId="177" fontId="34" fillId="0" borderId="15" xfId="0" applyNumberFormat="1" applyFont="1" applyBorder="1" applyAlignment="1">
      <alignment/>
    </xf>
    <xf numFmtId="165" fontId="34" fillId="0" borderId="15" xfId="0" applyNumberFormat="1" applyFont="1" applyBorder="1" applyAlignment="1">
      <alignment/>
    </xf>
    <xf numFmtId="165" fontId="34" fillId="0" borderId="16" xfId="0" applyNumberFormat="1" applyFont="1" applyBorder="1" applyAlignment="1">
      <alignment/>
    </xf>
    <xf numFmtId="177" fontId="34" fillId="0" borderId="16" xfId="0" applyNumberFormat="1" applyFont="1" applyBorder="1" applyAlignment="1">
      <alignment/>
    </xf>
    <xf numFmtId="3" fontId="34" fillId="0" borderId="5" xfId="0" applyNumberFormat="1" applyFont="1" applyFill="1" applyBorder="1" applyAlignment="1">
      <alignment/>
    </xf>
    <xf numFmtId="3" fontId="34" fillId="0" borderId="9" xfId="0" applyNumberFormat="1" applyFont="1" applyBorder="1" applyAlignment="1">
      <alignment/>
    </xf>
    <xf numFmtId="3" fontId="34" fillId="0" borderId="9" xfId="0" applyNumberFormat="1" applyFont="1" applyBorder="1" applyAlignment="1">
      <alignment horizontal="fill"/>
    </xf>
    <xf numFmtId="177" fontId="34" fillId="0" borderId="5" xfId="0" applyNumberFormat="1" applyFont="1" applyBorder="1" applyAlignment="1">
      <alignment/>
    </xf>
    <xf numFmtId="177" fontId="34" fillId="0" borderId="6" xfId="0" applyNumberFormat="1" applyFont="1" applyBorder="1" applyAlignment="1">
      <alignment/>
    </xf>
    <xf numFmtId="3" fontId="34" fillId="0" borderId="5" xfId="0" applyNumberFormat="1" applyFont="1" applyBorder="1" applyAlignment="1">
      <alignment/>
    </xf>
    <xf numFmtId="3" fontId="41" fillId="0" borderId="9" xfId="0" applyNumberFormat="1" applyFont="1" applyBorder="1" applyAlignment="1">
      <alignment/>
    </xf>
    <xf numFmtId="3" fontId="41" fillId="0" borderId="9" xfId="0" applyNumberFormat="1" applyFont="1" applyBorder="1" applyAlignment="1">
      <alignment horizontal="fill"/>
    </xf>
    <xf numFmtId="177" fontId="41" fillId="0" borderId="5" xfId="0" applyNumberFormat="1" applyFont="1" applyBorder="1" applyAlignment="1">
      <alignment/>
    </xf>
    <xf numFmtId="177" fontId="41" fillId="0" borderId="9" xfId="0" applyNumberFormat="1" applyFont="1" applyBorder="1" applyAlignment="1">
      <alignment/>
    </xf>
    <xf numFmtId="177" fontId="41" fillId="0" borderId="6" xfId="0" applyNumberFormat="1" applyFont="1" applyBorder="1" applyAlignment="1">
      <alignment/>
    </xf>
    <xf numFmtId="177" fontId="34" fillId="0" borderId="2" xfId="0" applyNumberFormat="1" applyFont="1" applyBorder="1" applyAlignment="1">
      <alignment/>
    </xf>
    <xf numFmtId="177" fontId="34" fillId="0" borderId="0" xfId="0" applyNumberFormat="1" applyFont="1" applyAlignment="1">
      <alignment/>
    </xf>
    <xf numFmtId="177" fontId="34" fillId="0" borderId="3"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4" fillId="0" borderId="0" xfId="21" applyFont="1" applyBorder="1" applyAlignment="1">
      <alignment horizontal="center"/>
      <protection/>
    </xf>
    <xf numFmtId="0" fontId="34"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wrapText="1"/>
    </xf>
    <xf numFmtId="0" fontId="34"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0" fillId="0" borderId="0" xfId="0" applyFont="1" applyBorder="1" applyAlignment="1">
      <alignment wrapText="1"/>
    </xf>
    <xf numFmtId="177" fontId="27" fillId="0" borderId="21" xfId="0" applyNumberFormat="1" applyFont="1" applyFill="1" applyBorder="1" applyAlignment="1">
      <alignment horizontal="left"/>
    </xf>
    <xf numFmtId="177" fontId="28" fillId="2" borderId="26" xfId="0" applyNumberFormat="1" applyFont="1" applyFill="1" applyBorder="1" applyAlignment="1">
      <alignment horizontal="left"/>
    </xf>
    <xf numFmtId="2" fontId="27" fillId="2" borderId="26" xfId="0" applyNumberFormat="1" applyFont="1" applyFill="1" applyBorder="1" applyAlignment="1">
      <alignment horizontal="right"/>
    </xf>
    <xf numFmtId="177" fontId="21" fillId="0" borderId="27" xfId="0" applyNumberFormat="1" applyFont="1" applyBorder="1" applyAlignment="1">
      <alignment horizontal="centerContinuous"/>
    </xf>
    <xf numFmtId="3" fontId="21" fillId="0" borderId="0" xfId="0" applyNumberFormat="1" applyFont="1" applyAlignment="1">
      <alignment horizontal="centerContinuous"/>
    </xf>
    <xf numFmtId="177" fontId="21" fillId="0" borderId="0" xfId="0" applyNumberFormat="1" applyFont="1" applyAlignment="1">
      <alignment horizontal="centerContinuous"/>
    </xf>
    <xf numFmtId="0" fontId="25" fillId="0" borderId="0" xfId="21" applyFont="1">
      <alignment/>
      <protection/>
    </xf>
    <xf numFmtId="0" fontId="25" fillId="0" borderId="9" xfId="21" applyFont="1" applyFill="1" applyBorder="1" applyAlignment="1">
      <alignment horizontal="centerContinuous"/>
      <protection/>
    </xf>
    <xf numFmtId="0" fontId="15" fillId="0" borderId="0" xfId="21" applyFont="1" applyFill="1" applyBorder="1" applyAlignment="1">
      <alignment horizontal="center"/>
      <protection/>
    </xf>
    <xf numFmtId="0" fontId="26" fillId="0" borderId="9" xfId="21" applyFont="1" applyFill="1" applyBorder="1" applyAlignment="1">
      <alignment horizontal="center"/>
      <protection/>
    </xf>
    <xf numFmtId="0" fontId="15" fillId="0" borderId="0" xfId="21" applyFont="1" applyBorder="1">
      <alignment/>
      <protection/>
    </xf>
    <xf numFmtId="183" fontId="25" fillId="0" borderId="0" xfId="21" applyNumberFormat="1" applyFont="1" applyBorder="1">
      <alignment/>
      <protection/>
    </xf>
    <xf numFmtId="183" fontId="15" fillId="0" borderId="9" xfId="15" applyNumberFormat="1" applyFont="1" applyBorder="1" applyAlignment="1">
      <alignment/>
    </xf>
    <xf numFmtId="183" fontId="26" fillId="0" borderId="0" xfId="15" applyNumberFormat="1" applyFont="1" applyBorder="1" applyAlignment="1">
      <alignment/>
    </xf>
    <xf numFmtId="183" fontId="25" fillId="0" borderId="9" xfId="15" applyNumberFormat="1" applyFont="1" applyBorder="1" applyAlignment="1">
      <alignment/>
    </xf>
    <xf numFmtId="183" fontId="15" fillId="0" borderId="0" xfId="15" applyNumberFormat="1" applyFont="1" applyBorder="1" applyAlignment="1">
      <alignment/>
    </xf>
    <xf numFmtId="183" fontId="25" fillId="0" borderId="28" xfId="21" applyNumberFormat="1" applyFont="1" applyBorder="1" applyAlignment="1">
      <alignment horizontal="left"/>
      <protection/>
    </xf>
    <xf numFmtId="1" fontId="25" fillId="0" borderId="11" xfId="21" applyNumberFormat="1" applyFont="1" applyFill="1" applyBorder="1" applyAlignment="1">
      <alignment horizontal="centerContinuous"/>
      <protection/>
    </xf>
    <xf numFmtId="177" fontId="6" fillId="0" borderId="0" xfId="0" applyNumberFormat="1" applyFont="1" applyBorder="1" applyAlignment="1">
      <alignment horizontal="fill"/>
    </xf>
    <xf numFmtId="177" fontId="21" fillId="0" borderId="29" xfId="0" applyNumberFormat="1" applyFont="1" applyBorder="1" applyAlignment="1">
      <alignment horizontal="fill"/>
    </xf>
    <xf numFmtId="177" fontId="6" fillId="0" borderId="0" xfId="0" applyNumberFormat="1" applyFont="1" applyBorder="1" applyAlignment="1">
      <alignment/>
    </xf>
    <xf numFmtId="1" fontId="25" fillId="0" borderId="0" xfId="21" applyNumberFormat="1" applyFont="1" applyFill="1" applyBorder="1" applyAlignment="1">
      <alignment horizontal="centerContinuous"/>
      <protection/>
    </xf>
    <xf numFmtId="0" fontId="25" fillId="0" borderId="0" xfId="21" applyFont="1" applyFill="1" applyBorder="1" applyAlignment="1">
      <alignment horizontal="centerContinuous"/>
      <protection/>
    </xf>
    <xf numFmtId="0" fontId="26" fillId="0" borderId="0" xfId="21" applyFont="1" applyFill="1" applyBorder="1" applyAlignment="1">
      <alignment horizontal="center"/>
      <protection/>
    </xf>
    <xf numFmtId="185" fontId="25" fillId="0" borderId="0" xfId="17" applyNumberFormat="1" applyFont="1" applyBorder="1" applyAlignment="1">
      <alignment/>
    </xf>
    <xf numFmtId="183" fontId="25" fillId="0" borderId="0" xfId="15" applyNumberFormat="1" applyFont="1" applyBorder="1" applyAlignment="1">
      <alignment/>
    </xf>
    <xf numFmtId="0" fontId="1" fillId="0" borderId="0" xfId="21" applyFont="1" applyBorder="1" applyAlignment="1">
      <alignment horizontal="left"/>
      <protection/>
    </xf>
    <xf numFmtId="0" fontId="24" fillId="0" borderId="0" xfId="21" applyBorder="1" applyAlignment="1">
      <alignment horizontal="centerContinuous"/>
      <protection/>
    </xf>
    <xf numFmtId="0" fontId="24" fillId="0" borderId="0" xfId="21" applyBorder="1">
      <alignment/>
      <protection/>
    </xf>
    <xf numFmtId="3" fontId="20" fillId="0" borderId="12" xfId="0" applyNumberFormat="1" applyFont="1" applyBorder="1" applyAlignment="1">
      <alignment/>
    </xf>
    <xf numFmtId="0" fontId="15" fillId="0" borderId="30" xfId="21" applyFont="1" applyBorder="1">
      <alignment/>
      <protection/>
    </xf>
    <xf numFmtId="0" fontId="6" fillId="0" borderId="0" xfId="21" applyFont="1">
      <alignment/>
      <protection/>
    </xf>
    <xf numFmtId="0" fontId="15" fillId="0" borderId="5" xfId="21" applyFont="1" applyFill="1" applyBorder="1" applyAlignment="1">
      <alignment horizontal="center" wrapText="1"/>
      <protection/>
    </xf>
    <xf numFmtId="0" fontId="15" fillId="0" borderId="6" xfId="21" applyFont="1" applyFill="1" applyBorder="1" applyAlignment="1">
      <alignment horizontal="center" wrapText="1"/>
      <protection/>
    </xf>
    <xf numFmtId="177" fontId="13" fillId="2" borderId="31" xfId="0" applyNumberFormat="1" applyFont="1" applyFill="1" applyBorder="1" applyAlignment="1">
      <alignment horizontal="left"/>
    </xf>
    <xf numFmtId="177" fontId="13" fillId="2" borderId="32" xfId="0" applyNumberFormat="1" applyFont="1" applyFill="1" applyBorder="1" applyAlignment="1">
      <alignment/>
    </xf>
    <xf numFmtId="0" fontId="15" fillId="0" borderId="18" xfId="21" applyFont="1" applyBorder="1">
      <alignment/>
      <protection/>
    </xf>
    <xf numFmtId="0" fontId="15" fillId="0" borderId="33" xfId="0" applyFont="1" applyBorder="1" applyAlignment="1">
      <alignment/>
    </xf>
    <xf numFmtId="0" fontId="15" fillId="0" borderId="33" xfId="0" applyFont="1" applyBorder="1" applyAlignment="1">
      <alignment wrapText="1"/>
    </xf>
    <xf numFmtId="0" fontId="40"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0" xfId="0" applyFont="1" applyBorder="1" applyAlignment="1">
      <alignment horizontal="left" vertical="center" wrapText="1"/>
    </xf>
    <xf numFmtId="165" fontId="28" fillId="2" borderId="15" xfId="0" applyNumberFormat="1" applyFont="1" applyFill="1" applyBorder="1" applyAlignment="1">
      <alignment/>
    </xf>
    <xf numFmtId="165" fontId="27" fillId="2" borderId="21" xfId="0" applyNumberFormat="1" applyFont="1" applyFill="1" applyBorder="1" applyAlignment="1">
      <alignment/>
    </xf>
    <xf numFmtId="165" fontId="6" fillId="0" borderId="21" xfId="0" applyNumberFormat="1" applyFont="1" applyBorder="1" applyAlignment="1">
      <alignment/>
    </xf>
    <xf numFmtId="3" fontId="21" fillId="0" borderId="34" xfId="0" applyNumberFormat="1" applyFont="1" applyBorder="1" applyAlignment="1">
      <alignment/>
    </xf>
    <xf numFmtId="0" fontId="0" fillId="0" borderId="35" xfId="0" applyBorder="1" applyAlignment="1">
      <alignment/>
    </xf>
    <xf numFmtId="177" fontId="34" fillId="0" borderId="11" xfId="0" applyNumberFormat="1" applyFont="1" applyBorder="1" applyAlignment="1">
      <alignment vertical="center"/>
    </xf>
    <xf numFmtId="177" fontId="34" fillId="0" borderId="9" xfId="0" applyNumberFormat="1" applyFont="1" applyBorder="1" applyAlignment="1">
      <alignment vertical="center"/>
    </xf>
    <xf numFmtId="0" fontId="43" fillId="0" borderId="0" xfId="0" applyFont="1" applyBorder="1" applyAlignment="1">
      <alignment horizontal="center" vertical="top" wrapText="1"/>
    </xf>
    <xf numFmtId="177" fontId="49" fillId="0" borderId="0" xfId="0" applyNumberFormat="1" applyFont="1" applyAlignment="1">
      <alignment/>
    </xf>
    <xf numFmtId="0" fontId="51" fillId="0" borderId="0" xfId="21" applyFont="1">
      <alignment/>
      <protection/>
    </xf>
    <xf numFmtId="0" fontId="15" fillId="0" borderId="0" xfId="21" applyFont="1" applyFill="1" applyAlignment="1">
      <alignment vertical="center"/>
      <protection/>
    </xf>
    <xf numFmtId="0" fontId="0" fillId="0" borderId="0" xfId="0" applyAlignment="1">
      <alignment/>
    </xf>
    <xf numFmtId="206" fontId="25" fillId="0" borderId="5" xfId="15" applyNumberFormat="1" applyFont="1" applyBorder="1" applyAlignment="1">
      <alignment/>
    </xf>
    <xf numFmtId="206" fontId="25" fillId="0" borderId="6" xfId="15" applyNumberFormat="1" applyFont="1" applyBorder="1" applyAlignment="1">
      <alignment/>
    </xf>
    <xf numFmtId="206" fontId="25" fillId="0" borderId="2" xfId="15" applyNumberFormat="1" applyFont="1" applyBorder="1" applyAlignment="1">
      <alignment/>
    </xf>
    <xf numFmtId="206" fontId="25" fillId="0" borderId="1" xfId="15" applyNumberFormat="1" applyFont="1" applyBorder="1" applyAlignment="1">
      <alignment/>
    </xf>
    <xf numFmtId="206" fontId="6" fillId="0" borderId="20" xfId="0" applyNumberFormat="1" applyFont="1" applyBorder="1" applyAlignment="1">
      <alignment/>
    </xf>
    <xf numFmtId="206" fontId="6" fillId="0" borderId="16" xfId="0" applyNumberFormat="1" applyFont="1" applyBorder="1" applyAlignment="1">
      <alignment/>
    </xf>
    <xf numFmtId="206" fontId="6" fillId="0" borderId="1" xfId="0" applyNumberFormat="1" applyFont="1" applyBorder="1" applyAlignment="1">
      <alignment/>
    </xf>
    <xf numFmtId="206" fontId="6" fillId="0" borderId="3" xfId="0" applyNumberFormat="1" applyFont="1" applyBorder="1" applyAlignment="1">
      <alignment/>
    </xf>
    <xf numFmtId="206" fontId="6" fillId="0" borderId="36" xfId="0" applyNumberFormat="1" applyFont="1" applyBorder="1" applyAlignment="1">
      <alignment/>
    </xf>
    <xf numFmtId="206" fontId="6" fillId="0" borderId="1" xfId="0" applyNumberFormat="1" applyFont="1" applyBorder="1" applyAlignment="1">
      <alignment horizontal="right"/>
    </xf>
    <xf numFmtId="206" fontId="6" fillId="0" borderId="4" xfId="0" applyNumberFormat="1" applyFont="1" applyBorder="1" applyAlignment="1">
      <alignment/>
    </xf>
    <xf numFmtId="206" fontId="6" fillId="0" borderId="6" xfId="0" applyNumberFormat="1" applyFont="1" applyBorder="1" applyAlignment="1">
      <alignment/>
    </xf>
    <xf numFmtId="206" fontId="21" fillId="0" borderId="4" xfId="0" applyNumberFormat="1" applyFont="1" applyBorder="1" applyAlignment="1">
      <alignment/>
    </xf>
    <xf numFmtId="206" fontId="34" fillId="0" borderId="21" xfId="0" applyNumberFormat="1" applyFont="1" applyBorder="1" applyAlignment="1">
      <alignment/>
    </xf>
    <xf numFmtId="206" fontId="34" fillId="0" borderId="15" xfId="0" applyNumberFormat="1" applyFont="1" applyBorder="1" applyAlignment="1">
      <alignment/>
    </xf>
    <xf numFmtId="206" fontId="34" fillId="0" borderId="16" xfId="0" applyNumberFormat="1" applyFont="1" applyBorder="1" applyAlignment="1">
      <alignment/>
    </xf>
    <xf numFmtId="206" fontId="34" fillId="0" borderId="5" xfId="0" applyNumberFormat="1" applyFont="1" applyBorder="1" applyAlignment="1">
      <alignment/>
    </xf>
    <xf numFmtId="206" fontId="34" fillId="0" borderId="9" xfId="0" applyNumberFormat="1" applyFont="1" applyBorder="1" applyAlignment="1">
      <alignment/>
    </xf>
    <xf numFmtId="206" fontId="34" fillId="0" borderId="6" xfId="0" applyNumberFormat="1" applyFont="1" applyBorder="1" applyAlignment="1">
      <alignment/>
    </xf>
    <xf numFmtId="206" fontId="41" fillId="0" borderId="5" xfId="0" applyNumberFormat="1" applyFont="1" applyBorder="1" applyAlignment="1">
      <alignment/>
    </xf>
    <xf numFmtId="206" fontId="41" fillId="0" borderId="9" xfId="0" applyNumberFormat="1" applyFont="1" applyBorder="1" applyAlignment="1">
      <alignment/>
    </xf>
    <xf numFmtId="206" fontId="34" fillId="0" borderId="2" xfId="0" applyNumberFormat="1" applyFont="1" applyBorder="1" applyAlignment="1">
      <alignment/>
    </xf>
    <xf numFmtId="206" fontId="34" fillId="0" borderId="0" xfId="0" applyNumberFormat="1" applyFont="1" applyAlignment="1">
      <alignment/>
    </xf>
    <xf numFmtId="206" fontId="34" fillId="0" borderId="0" xfId="0" applyNumberFormat="1" applyFont="1" applyBorder="1" applyAlignment="1">
      <alignment/>
    </xf>
    <xf numFmtId="206" fontId="34" fillId="0" borderId="3" xfId="0" applyNumberFormat="1" applyFont="1" applyBorder="1" applyAlignment="1">
      <alignment/>
    </xf>
    <xf numFmtId="206" fontId="15" fillId="0" borderId="2" xfId="21" applyNumberFormat="1" applyFont="1" applyBorder="1">
      <alignment/>
      <protection/>
    </xf>
    <xf numFmtId="206" fontId="15" fillId="0" borderId="3" xfId="21" applyNumberFormat="1" applyFont="1" applyBorder="1">
      <alignment/>
      <protection/>
    </xf>
    <xf numFmtId="206" fontId="15" fillId="0" borderId="0" xfId="21" applyNumberFormat="1" applyFont="1">
      <alignment/>
      <protection/>
    </xf>
    <xf numFmtId="206" fontId="15" fillId="0" borderId="0" xfId="21" applyNumberFormat="1" applyFont="1" applyBorder="1">
      <alignment/>
      <protection/>
    </xf>
    <xf numFmtId="206" fontId="15" fillId="0" borderId="10" xfId="21" applyNumberFormat="1" applyFont="1" applyBorder="1">
      <alignment/>
      <protection/>
    </xf>
    <xf numFmtId="206" fontId="15" fillId="0" borderId="3" xfId="17" applyNumberFormat="1" applyFont="1" applyBorder="1" applyAlignment="1">
      <alignment/>
    </xf>
    <xf numFmtId="206" fontId="15" fillId="0" borderId="5" xfId="15" applyNumberFormat="1" applyFont="1" applyBorder="1" applyAlignment="1">
      <alignment/>
    </xf>
    <xf numFmtId="206" fontId="15" fillId="0" borderId="6" xfId="15" applyNumberFormat="1" applyFont="1" applyBorder="1" applyAlignment="1">
      <alignment/>
    </xf>
    <xf numFmtId="206" fontId="15" fillId="0" borderId="2" xfId="15" applyNumberFormat="1" applyFont="1" applyBorder="1" applyAlignment="1">
      <alignment/>
    </xf>
    <xf numFmtId="206" fontId="15" fillId="0" borderId="1" xfId="15" applyNumberFormat="1" applyFont="1" applyBorder="1" applyAlignment="1">
      <alignment/>
    </xf>
    <xf numFmtId="206" fontId="15" fillId="0" borderId="9" xfId="15" applyNumberFormat="1" applyFont="1" applyBorder="1" applyAlignment="1">
      <alignment/>
    </xf>
    <xf numFmtId="206" fontId="15" fillId="0" borderId="2" xfId="21" applyNumberFormat="1" applyFont="1" applyBorder="1" applyAlignment="1">
      <alignment/>
      <protection/>
    </xf>
    <xf numFmtId="206" fontId="15" fillId="0" borderId="3" xfId="21" applyNumberFormat="1" applyFont="1" applyBorder="1" applyAlignment="1">
      <alignment/>
      <protection/>
    </xf>
    <xf numFmtId="206" fontId="15" fillId="0" borderId="6" xfId="21" applyNumberFormat="1" applyFont="1" applyBorder="1">
      <alignment/>
      <protection/>
    </xf>
    <xf numFmtId="1" fontId="15" fillId="0" borderId="2" xfId="21" applyNumberFormat="1" applyFont="1" applyBorder="1">
      <alignment/>
      <protection/>
    </xf>
    <xf numFmtId="1" fontId="15" fillId="0" borderId="3" xfId="21" applyNumberFormat="1" applyFont="1" applyBorder="1">
      <alignment/>
      <protection/>
    </xf>
    <xf numFmtId="1" fontId="15" fillId="0" borderId="0" xfId="21" applyNumberFormat="1" applyFont="1">
      <alignment/>
      <protection/>
    </xf>
    <xf numFmtId="1" fontId="15" fillId="0" borderId="0" xfId="21" applyNumberFormat="1" applyFont="1" applyBorder="1">
      <alignment/>
      <protection/>
    </xf>
    <xf numFmtId="1" fontId="15" fillId="0" borderId="2" xfId="15" applyNumberFormat="1" applyFont="1" applyBorder="1" applyAlignment="1">
      <alignment/>
    </xf>
    <xf numFmtId="1" fontId="15" fillId="0" borderId="3" xfId="15" applyNumberFormat="1" applyFont="1" applyBorder="1" applyAlignment="1">
      <alignment/>
    </xf>
    <xf numFmtId="1" fontId="15" fillId="0" borderId="0" xfId="15" applyNumberFormat="1" applyFont="1" applyAlignment="1">
      <alignment/>
    </xf>
    <xf numFmtId="1" fontId="15" fillId="0" borderId="0" xfId="15" applyNumberFormat="1" applyFont="1" applyBorder="1" applyAlignment="1">
      <alignment/>
    </xf>
    <xf numFmtId="1" fontId="26" fillId="0" borderId="2" xfId="15" applyNumberFormat="1" applyFont="1" applyBorder="1" applyAlignment="1">
      <alignment/>
    </xf>
    <xf numFmtId="1" fontId="26" fillId="0" borderId="3" xfId="15" applyNumberFormat="1" applyFont="1" applyBorder="1" applyAlignment="1">
      <alignment/>
    </xf>
    <xf numFmtId="1" fontId="26" fillId="0" borderId="0" xfId="15" applyNumberFormat="1" applyFont="1" applyBorder="1" applyAlignment="1">
      <alignment/>
    </xf>
    <xf numFmtId="1" fontId="25" fillId="0" borderId="5" xfId="15" applyNumberFormat="1" applyFont="1" applyBorder="1" applyAlignment="1">
      <alignment/>
    </xf>
    <xf numFmtId="1" fontId="25" fillId="0" borderId="6" xfId="15" applyNumberFormat="1" applyFont="1" applyBorder="1" applyAlignment="1">
      <alignment/>
    </xf>
    <xf numFmtId="1" fontId="25" fillId="0" borderId="2" xfId="15" applyNumberFormat="1" applyFont="1" applyBorder="1" applyAlignment="1">
      <alignment/>
    </xf>
    <xf numFmtId="1" fontId="25" fillId="0" borderId="1" xfId="15" applyNumberFormat="1" applyFont="1" applyBorder="1" applyAlignment="1">
      <alignment/>
    </xf>
    <xf numFmtId="1" fontId="25" fillId="0" borderId="9" xfId="15" applyNumberFormat="1" applyFont="1" applyBorder="1" applyAlignment="1">
      <alignment/>
    </xf>
    <xf numFmtId="206" fontId="29" fillId="0" borderId="5" xfId="0" applyNumberFormat="1" applyFont="1" applyBorder="1" applyAlignment="1">
      <alignment/>
    </xf>
    <xf numFmtId="206" fontId="29" fillId="0" borderId="9" xfId="0" applyNumberFormat="1" applyFont="1" applyBorder="1" applyAlignment="1">
      <alignment/>
    </xf>
    <xf numFmtId="206" fontId="5" fillId="0" borderId="5" xfId="0" applyNumberFormat="1" applyFont="1" applyBorder="1" applyAlignment="1">
      <alignment/>
    </xf>
    <xf numFmtId="206" fontId="5" fillId="0" borderId="9" xfId="0" applyNumberFormat="1" applyFont="1" applyBorder="1" applyAlignment="1">
      <alignment/>
    </xf>
    <xf numFmtId="206" fontId="5" fillId="0" borderId="6" xfId="0" applyNumberFormat="1" applyFont="1" applyBorder="1" applyAlignment="1">
      <alignment/>
    </xf>
    <xf numFmtId="206" fontId="5" fillId="0" borderId="25" xfId="0" applyNumberFormat="1" applyFont="1" applyBorder="1" applyAlignment="1">
      <alignment/>
    </xf>
    <xf numFmtId="206" fontId="5" fillId="0" borderId="37" xfId="0" applyNumberFormat="1" applyFont="1" applyBorder="1" applyAlignment="1">
      <alignment/>
    </xf>
    <xf numFmtId="206" fontId="5" fillId="0" borderId="38" xfId="0" applyNumberFormat="1" applyFont="1" applyBorder="1" applyAlignment="1">
      <alignment/>
    </xf>
    <xf numFmtId="206" fontId="5" fillId="0" borderId="21" xfId="0" applyNumberFormat="1" applyFont="1" applyBorder="1" applyAlignment="1">
      <alignment/>
    </xf>
    <xf numFmtId="206" fontId="5" fillId="0" borderId="15" xfId="0" applyNumberFormat="1" applyFont="1" applyBorder="1" applyAlignment="1">
      <alignment/>
    </xf>
    <xf numFmtId="206" fontId="5" fillId="0" borderId="16" xfId="0" applyNumberFormat="1" applyFont="1" applyBorder="1" applyAlignment="1">
      <alignment/>
    </xf>
    <xf numFmtId="206" fontId="13" fillId="2" borderId="39" xfId="0" applyNumberFormat="1" applyFont="1" applyFill="1" applyBorder="1" applyAlignment="1">
      <alignment/>
    </xf>
    <xf numFmtId="206" fontId="13" fillId="2" borderId="40" xfId="0" applyNumberFormat="1" applyFont="1" applyFill="1" applyBorder="1" applyAlignment="1">
      <alignment/>
    </xf>
    <xf numFmtId="206" fontId="31" fillId="2" borderId="41" xfId="0" applyNumberFormat="1" applyFont="1" applyFill="1" applyBorder="1" applyAlignment="1">
      <alignment/>
    </xf>
    <xf numFmtId="206" fontId="31" fillId="2" borderId="42" xfId="0" applyNumberFormat="1" applyFont="1" applyFill="1" applyBorder="1" applyAlignment="1">
      <alignment/>
    </xf>
    <xf numFmtId="206" fontId="31" fillId="2" borderId="43" xfId="0" applyNumberFormat="1" applyFont="1" applyFill="1" applyBorder="1" applyAlignment="1">
      <alignment/>
    </xf>
    <xf numFmtId="206" fontId="31" fillId="2" borderId="44" xfId="0" applyNumberFormat="1" applyFont="1" applyFill="1" applyBorder="1" applyAlignment="1">
      <alignment/>
    </xf>
    <xf numFmtId="206" fontId="15" fillId="0" borderId="45" xfId="0" applyNumberFormat="1" applyFont="1" applyBorder="1" applyAlignment="1">
      <alignment/>
    </xf>
    <xf numFmtId="206" fontId="15" fillId="0" borderId="46" xfId="0" applyNumberFormat="1" applyFont="1" applyBorder="1" applyAlignment="1">
      <alignment/>
    </xf>
    <xf numFmtId="206" fontId="15" fillId="0" borderId="20" xfId="0" applyNumberFormat="1" applyFont="1" applyBorder="1" applyAlignment="1">
      <alignment/>
    </xf>
    <xf numFmtId="206" fontId="13" fillId="2" borderId="20" xfId="0" applyNumberFormat="1" applyFont="1" applyFill="1" applyBorder="1" applyAlignment="1">
      <alignment/>
    </xf>
    <xf numFmtId="206" fontId="13" fillId="2" borderId="47" xfId="0" applyNumberFormat="1" applyFont="1" applyFill="1" applyBorder="1" applyAlignment="1">
      <alignment/>
    </xf>
    <xf numFmtId="206" fontId="13" fillId="2" borderId="16" xfId="0" applyNumberFormat="1" applyFont="1" applyFill="1" applyBorder="1" applyAlignment="1">
      <alignment/>
    </xf>
    <xf numFmtId="206" fontId="15" fillId="0" borderId="16" xfId="0" applyNumberFormat="1" applyFont="1" applyBorder="1" applyAlignment="1">
      <alignment/>
    </xf>
    <xf numFmtId="206" fontId="32" fillId="0" borderId="27" xfId="0" applyNumberFormat="1" applyFont="1" applyBorder="1" applyAlignment="1">
      <alignment/>
    </xf>
    <xf numFmtId="206" fontId="32" fillId="0" borderId="48" xfId="0" applyNumberFormat="1" applyFont="1" applyBorder="1" applyAlignment="1">
      <alignment/>
    </xf>
    <xf numFmtId="206" fontId="32" fillId="0" borderId="38" xfId="0" applyNumberFormat="1" applyFont="1" applyBorder="1" applyAlignment="1">
      <alignment/>
    </xf>
    <xf numFmtId="206" fontId="27" fillId="2" borderId="21" xfId="0" applyNumberFormat="1" applyFont="1" applyFill="1" applyBorder="1" applyAlignment="1">
      <alignment/>
    </xf>
    <xf numFmtId="206" fontId="27" fillId="2" borderId="15" xfId="0" applyNumberFormat="1" applyFont="1" applyFill="1" applyBorder="1" applyAlignment="1">
      <alignment/>
    </xf>
    <xf numFmtId="206" fontId="27" fillId="2" borderId="16" xfId="0" applyNumberFormat="1" applyFont="1" applyFill="1" applyBorder="1" applyAlignment="1">
      <alignment/>
    </xf>
    <xf numFmtId="206" fontId="27" fillId="2" borderId="5" xfId="0" applyNumberFormat="1" applyFont="1" applyFill="1" applyBorder="1" applyAlignment="1">
      <alignment/>
    </xf>
    <xf numFmtId="206" fontId="27" fillId="2" borderId="9" xfId="0" applyNumberFormat="1" applyFont="1" applyFill="1" applyBorder="1" applyAlignment="1">
      <alignment/>
    </xf>
    <xf numFmtId="206" fontId="27" fillId="2" borderId="6" xfId="0" applyNumberFormat="1" applyFont="1" applyFill="1" applyBorder="1" applyAlignment="1">
      <alignment/>
    </xf>
    <xf numFmtId="206" fontId="28" fillId="2" borderId="25" xfId="0" applyNumberFormat="1" applyFont="1" applyFill="1" applyBorder="1" applyAlignment="1">
      <alignment/>
    </xf>
    <xf numFmtId="206" fontId="27" fillId="2" borderId="37" xfId="0" applyNumberFormat="1" applyFont="1" applyFill="1" applyBorder="1" applyAlignment="1">
      <alignment/>
    </xf>
    <xf numFmtId="206" fontId="27" fillId="2" borderId="38" xfId="0" applyNumberFormat="1" applyFont="1" applyFill="1" applyBorder="1" applyAlignment="1">
      <alignment/>
    </xf>
    <xf numFmtId="206" fontId="28" fillId="2" borderId="49" xfId="0" applyNumberFormat="1" applyFont="1" applyFill="1" applyBorder="1" applyAlignment="1">
      <alignment/>
    </xf>
    <xf numFmtId="206" fontId="27" fillId="2" borderId="26" xfId="0" applyNumberFormat="1" applyFont="1" applyFill="1" applyBorder="1" applyAlignment="1">
      <alignment/>
    </xf>
    <xf numFmtId="206" fontId="27" fillId="2" borderId="50" xfId="0" applyNumberFormat="1" applyFont="1" applyFill="1" applyBorder="1" applyAlignment="1">
      <alignment/>
    </xf>
    <xf numFmtId="206" fontId="13" fillId="2" borderId="21" xfId="0" applyNumberFormat="1" applyFont="1" applyFill="1" applyBorder="1" applyAlignment="1">
      <alignment/>
    </xf>
    <xf numFmtId="206" fontId="14" fillId="2" borderId="21" xfId="0" applyNumberFormat="1" applyFont="1" applyFill="1" applyBorder="1" applyAlignment="1">
      <alignment/>
    </xf>
    <xf numFmtId="206" fontId="14" fillId="2" borderId="16" xfId="0" applyNumberFormat="1" applyFont="1" applyFill="1" applyBorder="1" applyAlignment="1">
      <alignment/>
    </xf>
    <xf numFmtId="206" fontId="13" fillId="2" borderId="2" xfId="0" applyNumberFormat="1" applyFont="1" applyFill="1" applyBorder="1" applyAlignment="1">
      <alignment/>
    </xf>
    <xf numFmtId="206" fontId="13" fillId="2" borderId="3" xfId="0" applyNumberFormat="1" applyFont="1" applyFill="1" applyBorder="1" applyAlignment="1">
      <alignment/>
    </xf>
    <xf numFmtId="206" fontId="13" fillId="2" borderId="25" xfId="0" applyNumberFormat="1" applyFont="1" applyFill="1" applyBorder="1" applyAlignment="1">
      <alignment/>
    </xf>
    <xf numFmtId="206" fontId="13" fillId="2" borderId="38" xfId="0" applyNumberFormat="1" applyFont="1" applyFill="1" applyBorder="1" applyAlignment="1">
      <alignment/>
    </xf>
    <xf numFmtId="0" fontId="50" fillId="0" borderId="0" xfId="21" applyFont="1" applyAlignment="1">
      <alignment horizontal="left"/>
      <protection/>
    </xf>
    <xf numFmtId="0" fontId="52" fillId="0" borderId="0" xfId="0" applyFont="1" applyAlignment="1">
      <alignment/>
    </xf>
    <xf numFmtId="177" fontId="52" fillId="0" borderId="0" xfId="0" applyNumberFormat="1" applyFont="1" applyAlignment="1">
      <alignment/>
    </xf>
    <xf numFmtId="177" fontId="33" fillId="0" borderId="0" xfId="0" applyNumberFormat="1" applyFont="1" applyAlignment="1">
      <alignment/>
    </xf>
    <xf numFmtId="177" fontId="52" fillId="0" borderId="0" xfId="0" applyNumberFormat="1" applyFont="1" applyAlignment="1">
      <alignment/>
    </xf>
    <xf numFmtId="177" fontId="33" fillId="0" borderId="0" xfId="0" applyNumberFormat="1" applyFont="1" applyAlignment="1">
      <alignment/>
    </xf>
    <xf numFmtId="177" fontId="52" fillId="0" borderId="0" xfId="0" applyNumberFormat="1" applyFont="1" applyAlignment="1">
      <alignment/>
    </xf>
    <xf numFmtId="177" fontId="52" fillId="0" borderId="0" xfId="0" applyNumberFormat="1" applyFont="1" applyBorder="1" applyAlignment="1">
      <alignment/>
    </xf>
    <xf numFmtId="177" fontId="52" fillId="0" borderId="0" xfId="0" applyNumberFormat="1" applyFont="1" applyBorder="1" applyAlignment="1">
      <alignment/>
    </xf>
    <xf numFmtId="177" fontId="54" fillId="0" borderId="0" xfId="0" applyNumberFormat="1" applyFont="1" applyAlignment="1">
      <alignment/>
    </xf>
    <xf numFmtId="177" fontId="53" fillId="0" borderId="0" xfId="0" applyNumberFormat="1" applyFont="1" applyAlignment="1">
      <alignment/>
    </xf>
    <xf numFmtId="0" fontId="54" fillId="0" borderId="0" xfId="0" applyFont="1" applyAlignment="1">
      <alignment/>
    </xf>
    <xf numFmtId="3" fontId="54" fillId="0" borderId="0" xfId="0" applyNumberFormat="1" applyFont="1" applyAlignment="1">
      <alignment/>
    </xf>
    <xf numFmtId="3" fontId="54" fillId="0" borderId="0" xfId="0" applyNumberFormat="1" applyFont="1" applyAlignment="1">
      <alignment/>
    </xf>
    <xf numFmtId="3" fontId="54" fillId="0" borderId="0" xfId="0" applyNumberFormat="1" applyFont="1" applyBorder="1" applyAlignment="1">
      <alignment/>
    </xf>
    <xf numFmtId="3" fontId="53" fillId="0" borderId="0" xfId="0" applyNumberFormat="1" applyFont="1" applyAlignment="1">
      <alignment/>
    </xf>
    <xf numFmtId="3" fontId="53" fillId="0" borderId="0" xfId="0" applyNumberFormat="1" applyFont="1" applyFill="1" applyAlignment="1">
      <alignment/>
    </xf>
    <xf numFmtId="206" fontId="25" fillId="0" borderId="25" xfId="15" applyNumberFormat="1" applyFont="1" applyBorder="1" applyAlignment="1">
      <alignment/>
    </xf>
    <xf numFmtId="206" fontId="25" fillId="0" borderId="9" xfId="15" applyNumberFormat="1" applyFont="1" applyBorder="1" applyAlignment="1">
      <alignment/>
    </xf>
    <xf numFmtId="0" fontId="48" fillId="0" borderId="0" xfId="0" applyFont="1" applyBorder="1" applyAlignment="1">
      <alignment horizontal="center"/>
    </xf>
    <xf numFmtId="206" fontId="21" fillId="0" borderId="51" xfId="0" applyNumberFormat="1" applyFont="1" applyBorder="1" applyAlignment="1">
      <alignment/>
    </xf>
    <xf numFmtId="37" fontId="21" fillId="0" borderId="4" xfId="0" applyNumberFormat="1" applyFont="1" applyBorder="1" applyAlignment="1">
      <alignment/>
    </xf>
    <xf numFmtId="37" fontId="21" fillId="0" borderId="51" xfId="0" applyNumberFormat="1" applyFont="1" applyBorder="1" applyAlignment="1">
      <alignment/>
    </xf>
    <xf numFmtId="37" fontId="6" fillId="0" borderId="36" xfId="0" applyNumberFormat="1" applyFont="1" applyBorder="1" applyAlignment="1">
      <alignment/>
    </xf>
    <xf numFmtId="37" fontId="34" fillId="0" borderId="15" xfId="0" applyNumberFormat="1" applyFont="1" applyBorder="1" applyAlignment="1">
      <alignment/>
    </xf>
    <xf numFmtId="37" fontId="41" fillId="0" borderId="9" xfId="0" applyNumberFormat="1" applyFont="1" applyBorder="1" applyAlignment="1">
      <alignment/>
    </xf>
    <xf numFmtId="37" fontId="34" fillId="0" borderId="16" xfId="0" applyNumberFormat="1" applyFont="1" applyBorder="1" applyAlignment="1">
      <alignment/>
    </xf>
    <xf numFmtId="37" fontId="41" fillId="0" borderId="6" xfId="0" applyNumberFormat="1" applyFont="1" applyBorder="1" applyAlignment="1">
      <alignment/>
    </xf>
    <xf numFmtId="37" fontId="25" fillId="0" borderId="6" xfId="15" applyNumberFormat="1" applyFont="1" applyBorder="1" applyAlignment="1">
      <alignment/>
    </xf>
    <xf numFmtId="3" fontId="13" fillId="2" borderId="15" xfId="0" applyNumberFormat="1" applyFont="1" applyFill="1" applyBorder="1" applyAlignment="1">
      <alignment/>
    </xf>
    <xf numFmtId="3" fontId="13" fillId="2" borderId="21" xfId="0" applyNumberFormat="1" applyFont="1" applyFill="1" applyBorder="1" applyAlignment="1">
      <alignment/>
    </xf>
    <xf numFmtId="3" fontId="13" fillId="2" borderId="16" xfId="0" applyNumberFormat="1" applyFont="1" applyFill="1" applyBorder="1" applyAlignment="1">
      <alignment/>
    </xf>
    <xf numFmtId="37" fontId="13" fillId="2" borderId="15" xfId="0" applyNumberFormat="1" applyFont="1" applyFill="1" applyBorder="1" applyAlignment="1">
      <alignment/>
    </xf>
    <xf numFmtId="37" fontId="14" fillId="2" borderId="15" xfId="0" applyNumberFormat="1" applyFont="1" applyFill="1" applyBorder="1" applyAlignment="1">
      <alignment/>
    </xf>
    <xf numFmtId="37" fontId="13" fillId="2" borderId="0" xfId="0" applyNumberFormat="1" applyFont="1" applyFill="1" applyBorder="1" applyAlignment="1">
      <alignment/>
    </xf>
    <xf numFmtId="37" fontId="13" fillId="2" borderId="37" xfId="0" applyNumberFormat="1" applyFont="1" applyFill="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5" fontId="29" fillId="0" borderId="6" xfId="0" applyNumberFormat="1" applyFont="1" applyBorder="1" applyAlignment="1">
      <alignment/>
    </xf>
    <xf numFmtId="37" fontId="15" fillId="0" borderId="2" xfId="21" applyNumberFormat="1" applyFont="1" applyBorder="1">
      <alignment/>
      <protection/>
    </xf>
    <xf numFmtId="37" fontId="15" fillId="0" borderId="3" xfId="21" applyNumberFormat="1" applyFont="1" applyBorder="1">
      <alignment/>
      <protection/>
    </xf>
    <xf numFmtId="37" fontId="15" fillId="0" borderId="0" xfId="21" applyNumberFormat="1" applyFont="1">
      <alignment/>
      <protection/>
    </xf>
    <xf numFmtId="37" fontId="15" fillId="0" borderId="0" xfId="21" applyNumberFormat="1" applyFont="1" applyBorder="1">
      <alignment/>
      <protection/>
    </xf>
    <xf numFmtId="0" fontId="48" fillId="0" borderId="0" xfId="0" applyFont="1" applyAlignment="1">
      <alignment/>
    </xf>
    <xf numFmtId="0" fontId="43" fillId="0" borderId="0" xfId="0" applyFont="1" applyAlignment="1">
      <alignment/>
    </xf>
    <xf numFmtId="177" fontId="34" fillId="0" borderId="0" xfId="0" applyNumberFormat="1" applyFont="1" applyAlignment="1">
      <alignment horizontal="centerContinuous"/>
    </xf>
    <xf numFmtId="177" fontId="41" fillId="0" borderId="10" xfId="0" applyNumberFormat="1" applyFont="1" applyBorder="1" applyAlignment="1">
      <alignment/>
    </xf>
    <xf numFmtId="177" fontId="41" fillId="0" borderId="11" xfId="0" applyNumberFormat="1" applyFont="1" applyBorder="1" applyAlignment="1">
      <alignment/>
    </xf>
    <xf numFmtId="177" fontId="41" fillId="0" borderId="2" xfId="0" applyNumberFormat="1" applyFont="1" applyBorder="1" applyAlignment="1">
      <alignment/>
    </xf>
    <xf numFmtId="177" fontId="41" fillId="0" borderId="0" xfId="0" applyNumberFormat="1" applyFont="1" applyBorder="1" applyAlignment="1">
      <alignment/>
    </xf>
    <xf numFmtId="177" fontId="41" fillId="0" borderId="0" xfId="0" applyNumberFormat="1" applyFont="1" applyAlignment="1">
      <alignment/>
    </xf>
    <xf numFmtId="177" fontId="41" fillId="0" borderId="3" xfId="0" applyNumberFormat="1" applyFont="1" applyBorder="1" applyAlignment="1">
      <alignment/>
    </xf>
    <xf numFmtId="177" fontId="41" fillId="0" borderId="13" xfId="0" applyNumberFormat="1" applyFont="1" applyBorder="1" applyAlignment="1">
      <alignment/>
    </xf>
    <xf numFmtId="177" fontId="41" fillId="0" borderId="12" xfId="0" applyNumberFormat="1" applyFont="1" applyBorder="1" applyAlignment="1">
      <alignment/>
    </xf>
    <xf numFmtId="177" fontId="41" fillId="0" borderId="13" xfId="0" applyNumberFormat="1" applyFont="1" applyBorder="1" applyAlignment="1">
      <alignment horizontal="right"/>
    </xf>
    <xf numFmtId="177" fontId="41" fillId="0" borderId="12" xfId="0" applyNumberFormat="1" applyFont="1" applyBorder="1" applyAlignment="1">
      <alignment horizontal="right"/>
    </xf>
    <xf numFmtId="177" fontId="41" fillId="0" borderId="17" xfId="0" applyNumberFormat="1" applyFont="1" applyBorder="1" applyAlignment="1">
      <alignment horizontal="right"/>
    </xf>
    <xf numFmtId="3" fontId="34" fillId="0" borderId="16" xfId="0" applyNumberFormat="1" applyFont="1" applyBorder="1" applyAlignment="1">
      <alignment/>
    </xf>
    <xf numFmtId="3" fontId="34" fillId="0" borderId="0" xfId="0" applyNumberFormat="1" applyFont="1" applyBorder="1" applyAlignment="1">
      <alignment/>
    </xf>
    <xf numFmtId="3" fontId="34" fillId="0" borderId="3" xfId="0" applyNumberFormat="1" applyFont="1" applyBorder="1" applyAlignment="1">
      <alignment/>
    </xf>
    <xf numFmtId="3" fontId="41" fillId="0" borderId="5" xfId="0" applyNumberFormat="1" applyFont="1" applyBorder="1" applyAlignment="1">
      <alignment/>
    </xf>
    <xf numFmtId="165" fontId="41" fillId="0" borderId="6" xfId="0" applyNumberFormat="1" applyFont="1" applyBorder="1" applyAlignment="1">
      <alignment/>
    </xf>
    <xf numFmtId="3" fontId="34" fillId="0" borderId="6" xfId="0" applyNumberFormat="1" applyFont="1" applyBorder="1" applyAlignment="1">
      <alignment/>
    </xf>
    <xf numFmtId="3" fontId="34" fillId="0" borderId="25" xfId="0" applyNumberFormat="1" applyFont="1" applyBorder="1" applyAlignment="1">
      <alignment/>
    </xf>
    <xf numFmtId="3" fontId="34" fillId="0" borderId="37" xfId="0" applyNumberFormat="1" applyFont="1" applyBorder="1" applyAlignment="1">
      <alignment/>
    </xf>
    <xf numFmtId="3" fontId="34" fillId="0" borderId="38" xfId="0" applyNumberFormat="1" applyFont="1" applyBorder="1" applyAlignment="1">
      <alignment/>
    </xf>
    <xf numFmtId="0" fontId="34" fillId="0" borderId="0" xfId="0" applyFont="1" applyBorder="1" applyAlignment="1">
      <alignment vertical="top" wrapText="1"/>
    </xf>
    <xf numFmtId="177" fontId="34" fillId="0" borderId="0" xfId="0" applyNumberFormat="1" applyFont="1" applyFill="1" applyAlignment="1">
      <alignment/>
    </xf>
    <xf numFmtId="206" fontId="13" fillId="2" borderId="52" xfId="0" applyNumberFormat="1" applyFont="1" applyFill="1" applyBorder="1" applyAlignment="1">
      <alignment/>
    </xf>
    <xf numFmtId="0" fontId="25" fillId="0" borderId="24" xfId="21" applyFont="1" applyBorder="1" applyAlignment="1">
      <alignment horizontal="justify"/>
      <protection/>
    </xf>
    <xf numFmtId="206" fontId="25" fillId="0" borderId="22" xfId="21" applyNumberFormat="1" applyFont="1" applyBorder="1" applyAlignment="1">
      <alignment horizontal="right"/>
      <protection/>
    </xf>
    <xf numFmtId="5" fontId="25" fillId="0" borderId="7" xfId="17" applyNumberFormat="1" applyFont="1" applyBorder="1" applyAlignment="1">
      <alignment horizontal="right"/>
    </xf>
    <xf numFmtId="0" fontId="25" fillId="0" borderId="24" xfId="21" applyFont="1" applyBorder="1" applyAlignment="1">
      <alignment horizontal="right"/>
      <protection/>
    </xf>
    <xf numFmtId="177" fontId="6" fillId="0" borderId="0" xfId="0" applyNumberFormat="1" applyFont="1" applyBorder="1" applyAlignment="1">
      <alignment/>
    </xf>
    <xf numFmtId="206" fontId="30" fillId="2" borderId="26" xfId="0" applyNumberFormat="1" applyFont="1" applyFill="1" applyBorder="1" applyAlignment="1">
      <alignment/>
    </xf>
    <xf numFmtId="165" fontId="30" fillId="2" borderId="50" xfId="0" applyNumberFormat="1" applyFont="1" applyFill="1" applyBorder="1" applyAlignment="1">
      <alignment/>
    </xf>
    <xf numFmtId="165" fontId="30" fillId="2" borderId="49" xfId="0" applyNumberFormat="1" applyFont="1" applyFill="1" applyBorder="1" applyAlignment="1">
      <alignment/>
    </xf>
    <xf numFmtId="165" fontId="30" fillId="2" borderId="26" xfId="0" applyNumberFormat="1" applyFont="1" applyFill="1" applyBorder="1" applyAlignment="1">
      <alignment/>
    </xf>
    <xf numFmtId="3" fontId="13" fillId="2" borderId="0" xfId="0" applyNumberFormat="1" applyFont="1" applyFill="1" applyBorder="1" applyAlignment="1">
      <alignment/>
    </xf>
    <xf numFmtId="206" fontId="25" fillId="0" borderId="22" xfId="21" applyNumberFormat="1" applyFont="1" applyBorder="1" applyAlignment="1">
      <alignment/>
      <protection/>
    </xf>
    <xf numFmtId="5" fontId="25" fillId="0" borderId="7" xfId="17" applyNumberFormat="1" applyFont="1" applyBorder="1" applyAlignment="1">
      <alignment/>
    </xf>
    <xf numFmtId="3" fontId="41" fillId="0" borderId="6" xfId="0" applyNumberFormat="1" applyFont="1" applyBorder="1" applyAlignment="1">
      <alignment/>
    </xf>
    <xf numFmtId="206" fontId="27" fillId="2" borderId="53" xfId="0" applyNumberFormat="1" applyFont="1" applyFill="1" applyBorder="1" applyAlignment="1">
      <alignment/>
    </xf>
    <xf numFmtId="0" fontId="0" fillId="0" borderId="17" xfId="0" applyBorder="1" applyAlignment="1">
      <alignment/>
    </xf>
    <xf numFmtId="3" fontId="41" fillId="0" borderId="5" xfId="0" applyNumberFormat="1" applyFont="1" applyBorder="1" applyAlignment="1">
      <alignment horizontal="left" indent="4"/>
    </xf>
    <xf numFmtId="0" fontId="0" fillId="0" borderId="9" xfId="0" applyBorder="1" applyAlignment="1">
      <alignment horizontal="left" indent="4"/>
    </xf>
    <xf numFmtId="0" fontId="0" fillId="0" borderId="12" xfId="0" applyBorder="1" applyAlignment="1">
      <alignment/>
    </xf>
    <xf numFmtId="3" fontId="41" fillId="0" borderId="10" xfId="0" applyNumberFormat="1" applyFont="1" applyBorder="1" applyAlignment="1">
      <alignment/>
    </xf>
    <xf numFmtId="0" fontId="0" fillId="0" borderId="11" xfId="0" applyBorder="1" applyAlignment="1">
      <alignment/>
    </xf>
    <xf numFmtId="0" fontId="0" fillId="0" borderId="14"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13" xfId="0" applyBorder="1" applyAlignment="1">
      <alignment/>
    </xf>
    <xf numFmtId="0" fontId="0" fillId="0" borderId="54" xfId="0" applyBorder="1" applyAlignment="1">
      <alignment horizontal="left" indent="4"/>
    </xf>
    <xf numFmtId="0" fontId="0" fillId="0" borderId="55" xfId="0" applyBorder="1" applyAlignment="1">
      <alignment horizontal="left" indent="4"/>
    </xf>
    <xf numFmtId="0" fontId="5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7" fontId="34"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3" fontId="34" fillId="0" borderId="10" xfId="0" applyNumberFormat="1" applyFont="1" applyBorder="1" applyAlignment="1">
      <alignment horizontal="left" wrapText="1" indent="1"/>
    </xf>
    <xf numFmtId="0" fontId="0" fillId="0" borderId="11" xfId="0" applyBorder="1" applyAlignment="1">
      <alignment horizontal="left" wrapText="1" indent="1"/>
    </xf>
    <xf numFmtId="0" fontId="0" fillId="0" borderId="14" xfId="0" applyBorder="1" applyAlignment="1">
      <alignment horizontal="left" wrapText="1" indent="1"/>
    </xf>
    <xf numFmtId="0" fontId="0" fillId="0" borderId="5" xfId="0" applyBorder="1" applyAlignment="1">
      <alignment horizontal="left" wrapText="1" indent="1"/>
    </xf>
    <xf numFmtId="0" fontId="0" fillId="0" borderId="9" xfId="0" applyBorder="1" applyAlignment="1">
      <alignment horizontal="left" wrapText="1" indent="1"/>
    </xf>
    <xf numFmtId="0" fontId="0" fillId="0" borderId="6" xfId="0" applyBorder="1" applyAlignment="1">
      <alignment horizontal="left" wrapText="1" indent="1"/>
    </xf>
    <xf numFmtId="177" fontId="34" fillId="0" borderId="10" xfId="0" applyNumberFormat="1" applyFont="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77" fontId="21" fillId="0" borderId="18" xfId="0" applyNumberFormat="1" applyFont="1" applyBorder="1" applyAlignment="1">
      <alignment horizontal="right"/>
    </xf>
    <xf numFmtId="0" fontId="0" fillId="0" borderId="19" xfId="0" applyBorder="1" applyAlignment="1">
      <alignment/>
    </xf>
    <xf numFmtId="177" fontId="21" fillId="0" borderId="18" xfId="0" applyNumberFormat="1" applyFont="1" applyBorder="1" applyAlignment="1">
      <alignment horizontal="center"/>
    </xf>
    <xf numFmtId="177" fontId="21" fillId="0" borderId="18" xfId="0" applyNumberFormat="1" applyFont="1" applyBorder="1" applyAlignment="1">
      <alignment horizontal="center" wrapText="1"/>
    </xf>
    <xf numFmtId="0" fontId="0" fillId="0" borderId="19" xfId="0" applyBorder="1" applyAlignment="1">
      <alignment horizontal="center" wrapText="1"/>
    </xf>
    <xf numFmtId="3" fontId="34" fillId="0" borderId="53" xfId="0" applyNumberFormat="1" applyFont="1" applyBorder="1" applyAlignment="1">
      <alignment horizontal="left" indent="4"/>
    </xf>
    <xf numFmtId="0" fontId="0" fillId="0" borderId="6" xfId="0" applyBorder="1" applyAlignment="1">
      <alignment horizontal="left" indent="4"/>
    </xf>
    <xf numFmtId="3" fontId="34" fillId="0" borderId="56" xfId="0" applyNumberFormat="1" applyFont="1" applyBorder="1" applyAlignment="1">
      <alignment horizontal="left" indent="2"/>
    </xf>
    <xf numFmtId="0" fontId="0" fillId="0" borderId="57" xfId="0" applyBorder="1" applyAlignment="1">
      <alignment horizontal="left" indent="2"/>
    </xf>
    <xf numFmtId="0" fontId="0" fillId="0" borderId="58" xfId="0" applyBorder="1" applyAlignment="1">
      <alignment horizontal="left" indent="2"/>
    </xf>
    <xf numFmtId="3" fontId="34" fillId="0" borderId="34" xfId="0" applyNumberFormat="1" applyFont="1" applyBorder="1" applyAlignment="1">
      <alignment horizontal="left" indent="2"/>
    </xf>
    <xf numFmtId="0" fontId="0" fillId="0" borderId="35" xfId="0" applyBorder="1" applyAlignment="1">
      <alignment horizontal="left" indent="2"/>
    </xf>
    <xf numFmtId="0" fontId="0" fillId="0" borderId="59" xfId="0" applyBorder="1" applyAlignment="1">
      <alignment horizontal="left" indent="2"/>
    </xf>
    <xf numFmtId="0" fontId="0" fillId="0" borderId="21" xfId="0" applyBorder="1" applyAlignment="1">
      <alignment horizontal="left" indent="2"/>
    </xf>
    <xf numFmtId="0" fontId="0" fillId="0" borderId="15" xfId="0" applyBorder="1" applyAlignment="1">
      <alignment horizontal="left" indent="2"/>
    </xf>
    <xf numFmtId="0" fontId="0" fillId="0" borderId="16" xfId="0" applyBorder="1" applyAlignment="1">
      <alignment horizontal="left" indent="2"/>
    </xf>
    <xf numFmtId="3" fontId="34" fillId="0" borderId="60" xfId="0" applyNumberFormat="1" applyFont="1" applyBorder="1" applyAlignment="1">
      <alignment horizontal="left" indent="2"/>
    </xf>
    <xf numFmtId="0" fontId="0" fillId="0" borderId="61" xfId="0" applyBorder="1" applyAlignment="1">
      <alignment horizontal="left" indent="2"/>
    </xf>
    <xf numFmtId="0" fontId="0" fillId="0" borderId="62" xfId="0" applyBorder="1" applyAlignment="1">
      <alignment horizontal="left" indent="2"/>
    </xf>
    <xf numFmtId="0" fontId="0" fillId="0" borderId="11"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3" fontId="6" fillId="0" borderId="53" xfId="0" applyNumberFormat="1" applyFont="1" applyBorder="1" applyAlignment="1">
      <alignment horizontal="left" indent="4"/>
    </xf>
    <xf numFmtId="3" fontId="6" fillId="0" borderId="53" xfId="0" applyNumberFormat="1" applyFont="1" applyBorder="1" applyAlignment="1">
      <alignment horizontal="left" indent="2"/>
    </xf>
    <xf numFmtId="0" fontId="0" fillId="0" borderId="54" xfId="0" applyBorder="1" applyAlignment="1">
      <alignment horizontal="left" indent="2"/>
    </xf>
    <xf numFmtId="0" fontId="6" fillId="0" borderId="53" xfId="0" applyFont="1" applyBorder="1" applyAlignment="1">
      <alignment horizontal="left" indent="4"/>
    </xf>
    <xf numFmtId="3" fontId="6" fillId="0" borderId="21" xfId="0" applyNumberFormat="1" applyFont="1" applyBorder="1" applyAlignment="1">
      <alignment horizontal="left" indent="4"/>
    </xf>
    <xf numFmtId="0" fontId="0" fillId="0" borderId="15" xfId="0" applyBorder="1" applyAlignment="1">
      <alignment horizontal="left" indent="4"/>
    </xf>
    <xf numFmtId="3" fontId="6" fillId="0" borderId="53" xfId="0" applyNumberFormat="1" applyFont="1" applyFill="1" applyBorder="1" applyAlignment="1">
      <alignment horizontal="left" indent="4"/>
    </xf>
    <xf numFmtId="3" fontId="6" fillId="0" borderId="25" xfId="0" applyNumberFormat="1" applyFont="1" applyBorder="1" applyAlignment="1">
      <alignment/>
    </xf>
    <xf numFmtId="0" fontId="0" fillId="0" borderId="37" xfId="0" applyBorder="1" applyAlignment="1">
      <alignment/>
    </xf>
    <xf numFmtId="3" fontId="21" fillId="0" borderId="25" xfId="0" applyNumberFormat="1" applyFont="1" applyBorder="1" applyAlignment="1">
      <alignment/>
    </xf>
    <xf numFmtId="0" fontId="6" fillId="0" borderId="53" xfId="0" applyFont="1" applyBorder="1" applyAlignment="1">
      <alignment horizontal="left" indent="2"/>
    </xf>
    <xf numFmtId="177" fontId="21" fillId="0" borderId="25" xfId="0" applyNumberFormat="1" applyFont="1" applyBorder="1" applyAlignment="1">
      <alignment horizontal="center"/>
    </xf>
    <xf numFmtId="177" fontId="21" fillId="0" borderId="37" xfId="0" applyNumberFormat="1" applyFont="1" applyBorder="1" applyAlignment="1">
      <alignment horizontal="center"/>
    </xf>
    <xf numFmtId="177" fontId="21" fillId="0" borderId="38" xfId="0" applyNumberFormat="1" applyFont="1" applyBorder="1" applyAlignment="1">
      <alignment horizontal="center"/>
    </xf>
    <xf numFmtId="3" fontId="34" fillId="0" borderId="63" xfId="0" applyNumberFormat="1" applyFont="1" applyBorder="1" applyAlignment="1">
      <alignment/>
    </xf>
    <xf numFmtId="3" fontId="34" fillId="0" borderId="64" xfId="0" applyNumberFormat="1" applyFont="1" applyBorder="1" applyAlignment="1">
      <alignment/>
    </xf>
    <xf numFmtId="3" fontId="34" fillId="0" borderId="65" xfId="0" applyNumberFormat="1" applyFont="1" applyBorder="1" applyAlignment="1">
      <alignment/>
    </xf>
    <xf numFmtId="3" fontId="34" fillId="0" borderId="66" xfId="0" applyNumberFormat="1" applyFont="1" applyBorder="1" applyAlignment="1">
      <alignment/>
    </xf>
    <xf numFmtId="3" fontId="34" fillId="0" borderId="54" xfId="0" applyNumberFormat="1" applyFont="1" applyBorder="1" applyAlignment="1">
      <alignment/>
    </xf>
    <xf numFmtId="3" fontId="34" fillId="0" borderId="55" xfId="0" applyNumberFormat="1" applyFont="1" applyBorder="1" applyAlignment="1">
      <alignment/>
    </xf>
    <xf numFmtId="3" fontId="34" fillId="0" borderId="67" xfId="0" applyNumberFormat="1" applyFont="1" applyBorder="1" applyAlignment="1">
      <alignment horizontal="left" indent="4"/>
    </xf>
    <xf numFmtId="0" fontId="0" fillId="0" borderId="65" xfId="0" applyBorder="1" applyAlignment="1">
      <alignment horizontal="left" indent="4"/>
    </xf>
    <xf numFmtId="0" fontId="0" fillId="0" borderId="66" xfId="0" applyBorder="1" applyAlignment="1">
      <alignment horizontal="left" indent="4"/>
    </xf>
    <xf numFmtId="3" fontId="34" fillId="0" borderId="25" xfId="0" applyNumberFormat="1" applyFont="1" applyBorder="1" applyAlignment="1">
      <alignment horizontal="left" indent="2"/>
    </xf>
    <xf numFmtId="0" fontId="0" fillId="0" borderId="37" xfId="0" applyBorder="1" applyAlignment="1">
      <alignment horizontal="left" indent="2"/>
    </xf>
    <xf numFmtId="0" fontId="0" fillId="0" borderId="38" xfId="0" applyBorder="1" applyAlignment="1">
      <alignment horizontal="left" indent="2"/>
    </xf>
    <xf numFmtId="3" fontId="35" fillId="0" borderId="0" xfId="0" applyNumberFormat="1" applyFont="1" applyAlignment="1">
      <alignment/>
    </xf>
    <xf numFmtId="0" fontId="0" fillId="0" borderId="0" xfId="0" applyAlignment="1">
      <alignment/>
    </xf>
    <xf numFmtId="3" fontId="21" fillId="0" borderId="68" xfId="0" applyNumberFormat="1" applyFont="1" applyBorder="1" applyAlignment="1">
      <alignment/>
    </xf>
    <xf numFmtId="0" fontId="0" fillId="0" borderId="29" xfId="0" applyBorder="1" applyAlignment="1">
      <alignment/>
    </xf>
    <xf numFmtId="3" fontId="49" fillId="0" borderId="0" xfId="0" applyNumberFormat="1" applyFont="1" applyAlignment="1">
      <alignment horizontal="center"/>
    </xf>
    <xf numFmtId="0" fontId="47" fillId="0" borderId="0" xfId="0" applyFont="1" applyBorder="1" applyAlignment="1">
      <alignment horizontal="center"/>
    </xf>
    <xf numFmtId="0" fontId="47" fillId="0" borderId="0" xfId="0" applyFont="1" applyBorder="1" applyAlignment="1">
      <alignment horizontal="center"/>
    </xf>
    <xf numFmtId="3" fontId="35" fillId="0" borderId="0" xfId="0" applyNumberFormat="1" applyFont="1" applyAlignment="1">
      <alignment horizontal="center"/>
    </xf>
    <xf numFmtId="0" fontId="0" fillId="0" borderId="0" xfId="0" applyAlignment="1">
      <alignment horizontal="center"/>
    </xf>
    <xf numFmtId="3" fontId="36" fillId="0" borderId="0" xfId="0" applyNumberFormat="1" applyFont="1" applyAlignment="1">
      <alignment horizontal="center"/>
    </xf>
    <xf numFmtId="0" fontId="0" fillId="0" borderId="0" xfId="0" applyBorder="1" applyAlignment="1">
      <alignment horizontal="center"/>
    </xf>
    <xf numFmtId="3" fontId="6" fillId="0" borderId="53" xfId="0" applyNumberFormat="1" applyFont="1" applyBorder="1" applyAlignment="1">
      <alignment/>
    </xf>
    <xf numFmtId="0" fontId="0" fillId="0" borderId="54" xfId="0" applyBorder="1" applyAlignment="1">
      <alignment/>
    </xf>
    <xf numFmtId="0" fontId="41" fillId="0" borderId="60" xfId="21" applyFont="1" applyFill="1" applyBorder="1" applyAlignment="1">
      <alignment horizontal="center" vertical="center" wrapText="1"/>
      <protection/>
    </xf>
    <xf numFmtId="0" fontId="0" fillId="0" borderId="62" xfId="0" applyBorder="1" applyAlignment="1">
      <alignment horizontal="center" vertical="center" wrapText="1"/>
    </xf>
    <xf numFmtId="0" fontId="0" fillId="0" borderId="6" xfId="0" applyBorder="1" applyAlignment="1">
      <alignment vertical="center" wrapText="1"/>
    </xf>
    <xf numFmtId="1" fontId="25" fillId="0" borderId="69" xfId="21" applyNumberFormat="1" applyFont="1" applyFill="1" applyBorder="1" applyAlignment="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25" fillId="0" borderId="25" xfId="21" applyFont="1" applyFill="1" applyBorder="1" applyAlignment="1">
      <alignment horizontal="center"/>
      <protection/>
    </xf>
    <xf numFmtId="0" fontId="0" fillId="0" borderId="38" xfId="0" applyBorder="1" applyAlignment="1">
      <alignment horizontal="center"/>
    </xf>
    <xf numFmtId="0" fontId="25" fillId="0" borderId="5" xfId="21" applyFont="1" applyFill="1" applyBorder="1" applyAlignment="1">
      <alignment horizontal="center"/>
      <protection/>
    </xf>
    <xf numFmtId="0" fontId="25" fillId="0" borderId="6" xfId="21" applyFont="1" applyFill="1" applyBorder="1" applyAlignment="1">
      <alignment horizontal="center"/>
      <protection/>
    </xf>
    <xf numFmtId="0" fontId="25" fillId="0" borderId="11" xfId="21" applyFont="1" applyFill="1" applyBorder="1" applyAlignment="1">
      <alignment/>
      <protection/>
    </xf>
    <xf numFmtId="0" fontId="15" fillId="0" borderId="9" xfId="21" applyFont="1" applyFill="1" applyBorder="1" applyAlignment="1">
      <alignment/>
      <protection/>
    </xf>
    <xf numFmtId="0" fontId="25" fillId="0" borderId="18" xfId="21" applyFont="1" applyFill="1" applyBorder="1" applyAlignment="1">
      <alignment/>
      <protection/>
    </xf>
    <xf numFmtId="0" fontId="15" fillId="0" borderId="4" xfId="21" applyFont="1" applyFill="1" applyBorder="1" applyAlignment="1">
      <alignment/>
      <protection/>
    </xf>
    <xf numFmtId="0" fontId="50" fillId="0" borderId="0" xfId="21" applyFont="1" applyBorder="1" applyAlignment="1">
      <alignment horizontal="center"/>
      <protection/>
    </xf>
    <xf numFmtId="0" fontId="21" fillId="0" borderId="0" xfId="21" applyFont="1" applyAlignment="1">
      <alignment/>
      <protection/>
    </xf>
    <xf numFmtId="0" fontId="0" fillId="0" borderId="0" xfId="0" applyBorder="1" applyAlignment="1">
      <alignment/>
    </xf>
    <xf numFmtId="0" fontId="21" fillId="0" borderId="0" xfId="21" applyFont="1" applyAlignment="1">
      <alignment horizontal="center"/>
      <protection/>
    </xf>
    <xf numFmtId="0" fontId="0" fillId="0" borderId="0" xfId="0" applyBorder="1" applyAlignment="1">
      <alignment horizontal="center"/>
    </xf>
    <xf numFmtId="3" fontId="21" fillId="0" borderId="0" xfId="21" applyNumberFormat="1" applyFont="1" applyAlignment="1">
      <alignment horizontal="center"/>
      <protection/>
    </xf>
    <xf numFmtId="0" fontId="15" fillId="0" borderId="0" xfId="21" applyFont="1" applyAlignment="1">
      <alignment horizontal="center"/>
      <protection/>
    </xf>
    <xf numFmtId="1" fontId="25" fillId="0" borderId="60" xfId="21" applyNumberFormat="1" applyFont="1" applyFill="1" applyBorder="1" applyAlignment="1">
      <alignment horizontal="center" vertical="center" wrapText="1"/>
      <protection/>
    </xf>
    <xf numFmtId="0" fontId="40"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40" fillId="0" borderId="0" xfId="0" applyFont="1" applyBorder="1" applyAlignment="1">
      <alignment wrapText="1"/>
    </xf>
    <xf numFmtId="0" fontId="34" fillId="0" borderId="0" xfId="0" applyFont="1" applyBorder="1" applyAlignment="1">
      <alignment wrapText="1"/>
    </xf>
    <xf numFmtId="0" fontId="34" fillId="0" borderId="0" xfId="0" applyFont="1" applyBorder="1" applyAlignment="1">
      <alignment wrapText="1"/>
    </xf>
    <xf numFmtId="0" fontId="43" fillId="0" borderId="0" xfId="0" applyFont="1" applyBorder="1" applyAlignment="1">
      <alignment horizontal="center" vertical="top" wrapText="1"/>
    </xf>
    <xf numFmtId="0" fontId="0" fillId="0" borderId="0" xfId="0" applyBorder="1" applyAlignment="1">
      <alignment wrapText="1"/>
    </xf>
    <xf numFmtId="0" fontId="0" fillId="0" borderId="0" xfId="0" applyBorder="1" applyAlignment="1">
      <alignment wrapText="1"/>
    </xf>
    <xf numFmtId="0" fontId="40" fillId="0" borderId="0" xfId="0" applyFont="1" applyBorder="1" applyAlignment="1" applyProtection="1">
      <alignment wrapText="1"/>
      <protection locked="0"/>
    </xf>
    <xf numFmtId="0" fontId="0" fillId="0" borderId="0" xfId="0" applyBorder="1" applyAlignment="1" applyProtection="1">
      <alignment wrapText="1"/>
      <protection locked="0"/>
    </xf>
    <xf numFmtId="0" fontId="42" fillId="0" borderId="0" xfId="0" applyFont="1" applyBorder="1" applyAlignment="1">
      <alignment wrapText="1"/>
    </xf>
    <xf numFmtId="0" fontId="17" fillId="0" borderId="0" xfId="0" applyFont="1" applyBorder="1" applyAlignment="1">
      <alignment wrapText="1"/>
    </xf>
    <xf numFmtId="0" fontId="17" fillId="0" borderId="0" xfId="0" applyFont="1" applyBorder="1" applyAlignment="1">
      <alignment wrapText="1"/>
    </xf>
    <xf numFmtId="0" fontId="40" fillId="0" borderId="0" xfId="0" applyFont="1" applyBorder="1" applyAlignment="1">
      <alignment wrapText="1"/>
    </xf>
    <xf numFmtId="0" fontId="40" fillId="0" borderId="0" xfId="0" applyFont="1" applyBorder="1" applyAlignment="1">
      <alignment wrapText="1"/>
    </xf>
    <xf numFmtId="177" fontId="29" fillId="0" borderId="10" xfId="0" applyNumberFormat="1" applyFont="1" applyBorder="1" applyAlignment="1">
      <alignment horizontal="center"/>
    </xf>
    <xf numFmtId="177" fontId="5" fillId="0" borderId="67" xfId="0" applyNumberFormat="1" applyFont="1" applyBorder="1" applyAlignment="1">
      <alignment horizontal="left" indent="3"/>
    </xf>
    <xf numFmtId="0" fontId="0" fillId="0" borderId="66" xfId="0" applyBorder="1" applyAlignment="1">
      <alignment horizontal="left" indent="3"/>
    </xf>
    <xf numFmtId="177" fontId="6" fillId="0" borderId="25" xfId="0" applyNumberFormat="1" applyFont="1" applyBorder="1" applyAlignment="1">
      <alignment/>
    </xf>
    <xf numFmtId="0" fontId="0" fillId="0" borderId="38" xfId="0" applyBorder="1" applyAlignment="1">
      <alignment/>
    </xf>
    <xf numFmtId="177" fontId="29" fillId="0" borderId="10" xfId="0" applyNumberFormat="1" applyFont="1"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177" fontId="5" fillId="0" borderId="72" xfId="0" applyNumberFormat="1" applyFont="1" applyBorder="1" applyAlignment="1">
      <alignment/>
    </xf>
    <xf numFmtId="0" fontId="0" fillId="0" borderId="64" xfId="0" applyBorder="1" applyAlignment="1">
      <alignment/>
    </xf>
    <xf numFmtId="177" fontId="5" fillId="0" borderId="25" xfId="0" applyNumberFormat="1" applyFont="1" applyBorder="1" applyAlignment="1">
      <alignment/>
    </xf>
    <xf numFmtId="177" fontId="29" fillId="0" borderId="5" xfId="0" applyNumberFormat="1" applyFont="1" applyBorder="1" applyAlignment="1">
      <alignment horizontal="left" indent="3"/>
    </xf>
    <xf numFmtId="0" fontId="0" fillId="0" borderId="6" xfId="0" applyBorder="1" applyAlignment="1">
      <alignment horizontal="left" indent="3"/>
    </xf>
    <xf numFmtId="177" fontId="6" fillId="0" borderId="56" xfId="0" applyNumberFormat="1" applyFont="1" applyBorder="1" applyAlignment="1">
      <alignment/>
    </xf>
    <xf numFmtId="0" fontId="0" fillId="0" borderId="58" xfId="0" applyBorder="1" applyAlignment="1">
      <alignment/>
    </xf>
    <xf numFmtId="177" fontId="5" fillId="0" borderId="53" xfId="0" applyNumberFormat="1" applyFont="1" applyBorder="1" applyAlignment="1">
      <alignment horizontal="left" indent="3"/>
    </xf>
    <xf numFmtId="0" fontId="0" fillId="0" borderId="55" xfId="0" applyBorder="1" applyAlignment="1">
      <alignment horizontal="left" indent="3"/>
    </xf>
    <xf numFmtId="177" fontId="23" fillId="0" borderId="0" xfId="0" applyNumberFormat="1" applyFont="1" applyAlignment="1">
      <alignment horizontal="center"/>
    </xf>
    <xf numFmtId="3" fontId="22" fillId="0" borderId="0" xfId="0" applyNumberFormat="1" applyFont="1" applyAlignment="1">
      <alignment/>
    </xf>
    <xf numFmtId="177" fontId="11" fillId="0" borderId="0" xfId="0" applyNumberFormat="1" applyFont="1" applyAlignment="1">
      <alignment horizontal="center"/>
    </xf>
    <xf numFmtId="177" fontId="12" fillId="0" borderId="0" xfId="0" applyNumberFormat="1" applyFont="1" applyAlignment="1">
      <alignment horizontal="center"/>
    </xf>
    <xf numFmtId="3" fontId="41" fillId="0" borderId="0" xfId="0" applyNumberFormat="1" applyFont="1" applyBorder="1" applyAlignment="1">
      <alignment/>
    </xf>
    <xf numFmtId="0" fontId="41" fillId="0" borderId="0" xfId="0" applyFont="1" applyBorder="1" applyAlignment="1">
      <alignment/>
    </xf>
    <xf numFmtId="0" fontId="41" fillId="0" borderId="0" xfId="0" applyFont="1" applyBorder="1" applyAlignment="1">
      <alignment/>
    </xf>
    <xf numFmtId="177" fontId="41" fillId="0" borderId="0" xfId="0" applyNumberFormat="1" applyFont="1" applyAlignment="1">
      <alignment horizontal="center"/>
    </xf>
    <xf numFmtId="0" fontId="41" fillId="0" borderId="0" xfId="0" applyFont="1" applyAlignment="1">
      <alignment horizontal="center"/>
    </xf>
    <xf numFmtId="177" fontId="34" fillId="0" borderId="0" xfId="0" applyNumberFormat="1"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7" fontId="41" fillId="0" borderId="10" xfId="0" applyNumberFormat="1" applyFont="1" applyBorder="1" applyAlignment="1">
      <alignment horizontal="center" wrapText="1"/>
    </xf>
    <xf numFmtId="0" fontId="41" fillId="0" borderId="11" xfId="0" applyFont="1" applyBorder="1" applyAlignment="1">
      <alignment horizontal="center" wrapText="1"/>
    </xf>
    <xf numFmtId="0" fontId="41" fillId="0" borderId="14" xfId="0" applyFont="1" applyBorder="1" applyAlignment="1">
      <alignment horizontal="center" wrapText="1"/>
    </xf>
    <xf numFmtId="0" fontId="41" fillId="0" borderId="2" xfId="0" applyFont="1" applyBorder="1" applyAlignment="1">
      <alignment horizontal="center" wrapText="1"/>
    </xf>
    <xf numFmtId="0" fontId="41" fillId="0" borderId="0" xfId="0" applyFont="1" applyBorder="1" applyAlignment="1">
      <alignment horizontal="center" wrapText="1"/>
    </xf>
    <xf numFmtId="0" fontId="41" fillId="0" borderId="3" xfId="0" applyFont="1" applyBorder="1" applyAlignment="1">
      <alignment horizontal="center" wrapText="1"/>
    </xf>
    <xf numFmtId="177" fontId="41" fillId="0" borderId="10" xfId="0" applyNumberFormat="1" applyFont="1" applyBorder="1" applyAlignment="1">
      <alignment horizontal="center"/>
    </xf>
    <xf numFmtId="0" fontId="41" fillId="0" borderId="11" xfId="0" applyFont="1" applyBorder="1" applyAlignment="1">
      <alignment/>
    </xf>
    <xf numFmtId="0" fontId="41" fillId="0" borderId="14" xfId="0" applyFont="1" applyBorder="1" applyAlignment="1">
      <alignment/>
    </xf>
    <xf numFmtId="0" fontId="41" fillId="0" borderId="2" xfId="0" applyFont="1" applyBorder="1" applyAlignment="1">
      <alignment/>
    </xf>
    <xf numFmtId="0" fontId="41" fillId="0" borderId="0" xfId="0" applyFont="1" applyBorder="1" applyAlignment="1">
      <alignment/>
    </xf>
    <xf numFmtId="0" fontId="41" fillId="0" borderId="3" xfId="0" applyFont="1" applyBorder="1" applyAlignment="1">
      <alignment/>
    </xf>
    <xf numFmtId="177" fontId="34" fillId="0" borderId="72" xfId="0" applyNumberFormat="1" applyFont="1" applyBorder="1" applyAlignment="1">
      <alignment/>
    </xf>
    <xf numFmtId="0" fontId="34" fillId="0" borderId="64" xfId="0" applyFont="1" applyBorder="1" applyAlignment="1">
      <alignment/>
    </xf>
    <xf numFmtId="177" fontId="41" fillId="0" borderId="5" xfId="0" applyNumberFormat="1" applyFont="1" applyBorder="1" applyAlignment="1">
      <alignment horizontal="left" indent="3"/>
    </xf>
    <xf numFmtId="0" fontId="41" fillId="0" borderId="6" xfId="0" applyFont="1" applyBorder="1" applyAlignment="1">
      <alignment horizontal="left" indent="3"/>
    </xf>
    <xf numFmtId="177" fontId="34" fillId="0" borderId="25" xfId="0" applyNumberFormat="1" applyFont="1" applyBorder="1" applyAlignment="1">
      <alignment/>
    </xf>
    <xf numFmtId="0" fontId="34" fillId="0" borderId="38" xfId="0" applyFont="1" applyBorder="1" applyAlignment="1">
      <alignment/>
    </xf>
    <xf numFmtId="0" fontId="34" fillId="0" borderId="0" xfId="0" applyFont="1" applyBorder="1" applyAlignment="1">
      <alignment vertical="top" wrapText="1"/>
    </xf>
    <xf numFmtId="0" fontId="34" fillId="0" borderId="0" xfId="0" applyFont="1" applyBorder="1" applyAlignment="1">
      <alignment vertical="top" wrapText="1"/>
    </xf>
    <xf numFmtId="177" fontId="34" fillId="0" borderId="56" xfId="0" applyNumberFormat="1" applyFont="1" applyBorder="1" applyAlignment="1">
      <alignment/>
    </xf>
    <xf numFmtId="0" fontId="34" fillId="0" borderId="58" xfId="0" applyFont="1" applyBorder="1" applyAlignment="1">
      <alignment/>
    </xf>
    <xf numFmtId="177" fontId="34" fillId="0" borderId="53" xfId="0" applyNumberFormat="1" applyFont="1" applyBorder="1" applyAlignment="1">
      <alignment horizontal="left" indent="3"/>
    </xf>
    <xf numFmtId="0" fontId="34" fillId="0" borderId="55" xfId="0" applyFont="1" applyBorder="1" applyAlignment="1">
      <alignment horizontal="left" indent="3"/>
    </xf>
    <xf numFmtId="177" fontId="34" fillId="0" borderId="67" xfId="0" applyNumberFormat="1" applyFont="1" applyBorder="1" applyAlignment="1">
      <alignment horizontal="left" indent="3"/>
    </xf>
    <xf numFmtId="0" fontId="34" fillId="0" borderId="66" xfId="0" applyFont="1" applyBorder="1" applyAlignment="1">
      <alignment horizontal="left" indent="3"/>
    </xf>
    <xf numFmtId="177" fontId="31" fillId="2" borderId="25" xfId="0" applyNumberFormat="1" applyFont="1" applyFill="1" applyBorder="1" applyAlignment="1">
      <alignment horizontal="left" indent="5"/>
    </xf>
    <xf numFmtId="0" fontId="0" fillId="0" borderId="38" xfId="0" applyBorder="1" applyAlignment="1">
      <alignment horizontal="left" indent="5"/>
    </xf>
    <xf numFmtId="177" fontId="13" fillId="2" borderId="72" xfId="0" applyNumberFormat="1" applyFont="1" applyFill="1" applyBorder="1" applyAlignment="1">
      <alignment horizontal="left"/>
    </xf>
    <xf numFmtId="177" fontId="31" fillId="2" borderId="73" xfId="0" applyNumberFormat="1" applyFont="1" applyFill="1" applyBorder="1" applyAlignment="1">
      <alignment horizontal="left" indent="5"/>
    </xf>
    <xf numFmtId="0" fontId="0" fillId="0" borderId="74" xfId="0" applyBorder="1" applyAlignment="1">
      <alignment horizontal="left" indent="5"/>
    </xf>
    <xf numFmtId="177" fontId="13" fillId="2" borderId="67" xfId="0" applyNumberFormat="1" applyFont="1" applyFill="1" applyBorder="1" applyAlignment="1">
      <alignment horizontal="left"/>
    </xf>
    <xf numFmtId="0" fontId="0" fillId="0" borderId="66" xfId="0" applyBorder="1" applyAlignment="1">
      <alignment/>
    </xf>
    <xf numFmtId="177" fontId="13" fillId="2" borderId="53" xfId="0" applyNumberFormat="1" applyFont="1" applyFill="1" applyBorder="1" applyAlignment="1">
      <alignment horizontal="left"/>
    </xf>
    <xf numFmtId="0" fontId="0" fillId="0" borderId="55" xfId="0" applyBorder="1" applyAlignment="1">
      <alignment/>
    </xf>
    <xf numFmtId="177" fontId="30" fillId="2" borderId="75" xfId="0" applyNumberFormat="1" applyFont="1" applyFill="1" applyBorder="1" applyAlignment="1">
      <alignment horizontal="center" wrapText="1"/>
    </xf>
    <xf numFmtId="0" fontId="0" fillId="0" borderId="76" xfId="0" applyBorder="1" applyAlignment="1">
      <alignment horizontal="center" wrapText="1"/>
    </xf>
    <xf numFmtId="177" fontId="30" fillId="2" borderId="77" xfId="0" applyNumberFormat="1" applyFont="1" applyFill="1" applyBorder="1" applyAlignment="1">
      <alignment horizontal="center" wrapText="1"/>
    </xf>
    <xf numFmtId="0" fontId="0" fillId="0" borderId="78" xfId="0" applyBorder="1" applyAlignment="1">
      <alignment horizontal="center" wrapText="1"/>
    </xf>
    <xf numFmtId="177" fontId="30" fillId="2" borderId="8" xfId="0" applyNumberFormat="1" applyFont="1" applyFill="1" applyBorder="1" applyAlignment="1">
      <alignment horizontal="center" wrapText="1"/>
    </xf>
    <xf numFmtId="0" fontId="0" fillId="0" borderId="79" xfId="0" applyBorder="1" applyAlignment="1">
      <alignment horizontal="center" wrapText="1"/>
    </xf>
    <xf numFmtId="177" fontId="47" fillId="0" borderId="11" xfId="0" applyNumberFormat="1" applyFont="1" applyBorder="1" applyAlignment="1">
      <alignment horizontal="center"/>
    </xf>
    <xf numFmtId="177" fontId="47" fillId="0" borderId="80" xfId="0" applyNumberFormat="1" applyFont="1" applyBorder="1" applyAlignment="1">
      <alignment horizontal="center"/>
    </xf>
    <xf numFmtId="177" fontId="30" fillId="2" borderId="81" xfId="0" applyNumberFormat="1" applyFont="1" applyFill="1" applyBorder="1" applyAlignment="1">
      <alignment horizontal="center" wrapText="1"/>
    </xf>
    <xf numFmtId="0" fontId="0" fillId="0" borderId="82" xfId="0" applyBorder="1" applyAlignment="1">
      <alignment horizontal="center" wrapText="1"/>
    </xf>
    <xf numFmtId="177" fontId="30" fillId="2" borderId="83" xfId="0" applyNumberFormat="1" applyFont="1" applyFill="1" applyBorder="1" applyAlignment="1">
      <alignment horizontal="center" wrapText="1"/>
    </xf>
    <xf numFmtId="0" fontId="0" fillId="0" borderId="84" xfId="0" applyBorder="1" applyAlignment="1">
      <alignment horizontal="center" wrapText="1"/>
    </xf>
    <xf numFmtId="177" fontId="15" fillId="0" borderId="85" xfId="0" applyNumberFormat="1" applyFont="1" applyBorder="1" applyAlignment="1">
      <alignment/>
    </xf>
    <xf numFmtId="0" fontId="0" fillId="0" borderId="86" xfId="0" applyBorder="1" applyAlignment="1">
      <alignment/>
    </xf>
    <xf numFmtId="177" fontId="30" fillId="2" borderId="11" xfId="0" applyNumberFormat="1" applyFont="1" applyFill="1" applyBorder="1" applyAlignment="1">
      <alignment horizontal="center" wrapText="1"/>
    </xf>
    <xf numFmtId="0" fontId="0" fillId="0" borderId="9" xfId="0" applyBorder="1" applyAlignment="1">
      <alignment horizontal="center" wrapText="1"/>
    </xf>
    <xf numFmtId="1" fontId="30" fillId="2" borderId="87" xfId="0" applyNumberFormat="1" applyFont="1" applyFill="1"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25" fillId="0" borderId="18" xfId="0" applyFont="1" applyBorder="1" applyAlignment="1">
      <alignment horizontal="center" wrapText="1"/>
    </xf>
    <xf numFmtId="0" fontId="25" fillId="0" borderId="4" xfId="0" applyFont="1" applyBorder="1" applyAlignment="1">
      <alignment horizontal="center" wrapText="1"/>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30" fillId="2" borderId="90" xfId="0" applyNumberFormat="1" applyFont="1" applyFill="1" applyBorder="1" applyAlignment="1">
      <alignment horizontal="center" wrapText="1"/>
    </xf>
    <xf numFmtId="0" fontId="0" fillId="0" borderId="91" xfId="0" applyBorder="1" applyAlignment="1">
      <alignment wrapText="1"/>
    </xf>
    <xf numFmtId="0" fontId="0" fillId="0" borderId="2" xfId="0" applyBorder="1" applyAlignment="1">
      <alignment wrapText="1"/>
    </xf>
    <xf numFmtId="0" fontId="0" fillId="0" borderId="92" xfId="0" applyBorder="1" applyAlignment="1">
      <alignment wrapText="1"/>
    </xf>
    <xf numFmtId="0" fontId="0" fillId="0" borderId="93" xfId="0" applyBorder="1" applyAlignment="1">
      <alignment wrapText="1"/>
    </xf>
    <xf numFmtId="0" fontId="0" fillId="0" borderId="94" xfId="0" applyBorder="1" applyAlignment="1">
      <alignment wrapText="1"/>
    </xf>
    <xf numFmtId="1" fontId="30" fillId="2" borderId="95" xfId="0" applyNumberFormat="1" applyFont="1" applyFill="1" applyBorder="1" applyAlignment="1">
      <alignment horizontal="center" wrapText="1"/>
    </xf>
    <xf numFmtId="0" fontId="0" fillId="0" borderId="96" xfId="0" applyBorder="1" applyAlignment="1">
      <alignment horizontal="center" wrapText="1"/>
    </xf>
    <xf numFmtId="177" fontId="28" fillId="2" borderId="97" xfId="0" applyNumberFormat="1" applyFont="1" applyFill="1" applyBorder="1" applyAlignment="1">
      <alignment wrapText="1"/>
    </xf>
    <xf numFmtId="0" fontId="0" fillId="0" borderId="1" xfId="0" applyBorder="1" applyAlignment="1">
      <alignment wrapText="1"/>
    </xf>
    <xf numFmtId="0" fontId="0" fillId="0" borderId="19" xfId="0" applyBorder="1" applyAlignment="1">
      <alignment wrapText="1"/>
    </xf>
    <xf numFmtId="177" fontId="50" fillId="2" borderId="0" xfId="0" applyNumberFormat="1" applyFont="1" applyFill="1" applyAlignment="1">
      <alignment horizontal="center"/>
    </xf>
    <xf numFmtId="177" fontId="28" fillId="2" borderId="60" xfId="0" applyNumberFormat="1" applyFont="1" applyFill="1" applyBorder="1" applyAlignment="1">
      <alignment horizontal="center" wrapText="1"/>
    </xf>
    <xf numFmtId="0" fontId="0" fillId="0" borderId="6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2" xfId="0" applyBorder="1" applyAlignment="1">
      <alignment wrapText="1"/>
    </xf>
    <xf numFmtId="0" fontId="0" fillId="0" borderId="5" xfId="0" applyBorder="1" applyAlignment="1">
      <alignment wrapText="1"/>
    </xf>
    <xf numFmtId="0" fontId="0" fillId="0" borderId="6" xfId="0" applyBorder="1" applyAlignment="1">
      <alignment wrapText="1"/>
    </xf>
    <xf numFmtId="177" fontId="39" fillId="2" borderId="0" xfId="0" applyNumberFormat="1" applyFont="1" applyFill="1" applyAlignment="1">
      <alignment horizontal="center"/>
    </xf>
    <xf numFmtId="177" fontId="38" fillId="2" borderId="0" xfId="0" applyNumberFormat="1" applyFont="1" applyFill="1" applyAlignment="1">
      <alignment horizontal="center"/>
    </xf>
    <xf numFmtId="177" fontId="38" fillId="2" borderId="0" xfId="0" applyNumberFormat="1" applyFont="1" applyFill="1" applyAlignment="1">
      <alignment/>
    </xf>
    <xf numFmtId="177" fontId="13" fillId="2" borderId="53" xfId="0" applyNumberFormat="1" applyFont="1" applyFill="1" applyBorder="1" applyAlignment="1">
      <alignment horizontal="left" indent="2"/>
    </xf>
    <xf numFmtId="0" fontId="0" fillId="0" borderId="55" xfId="0" applyBorder="1" applyAlignment="1">
      <alignment horizontal="left" indent="2"/>
    </xf>
    <xf numFmtId="177" fontId="13" fillId="2" borderId="56" xfId="0" applyNumberFormat="1" applyFont="1" applyFill="1" applyBorder="1" applyAlignment="1">
      <alignment horizontal="left" indent="2"/>
    </xf>
    <xf numFmtId="177" fontId="30" fillId="2" borderId="25" xfId="0" applyNumberFormat="1" applyFont="1" applyFill="1" applyBorder="1" applyAlignment="1">
      <alignment horizontal="center" wrapText="1"/>
    </xf>
    <xf numFmtId="0" fontId="0" fillId="0" borderId="37" xfId="0" applyBorder="1" applyAlignment="1">
      <alignment horizontal="center" wrapText="1"/>
    </xf>
    <xf numFmtId="177" fontId="13" fillId="2" borderId="53" xfId="0" applyNumberFormat="1" applyFont="1" applyFill="1" applyBorder="1" applyAlignment="1">
      <alignment horizontal="left" indent="1"/>
    </xf>
    <xf numFmtId="0" fontId="0" fillId="0" borderId="54" xfId="0" applyBorder="1" applyAlignment="1">
      <alignment horizontal="left" indent="1"/>
    </xf>
    <xf numFmtId="0" fontId="0" fillId="0" borderId="55" xfId="0" applyBorder="1" applyAlignment="1">
      <alignment horizontal="left" indent="1"/>
    </xf>
    <xf numFmtId="177" fontId="14" fillId="2" borderId="53" xfId="0" applyNumberFormat="1" applyFont="1" applyFill="1" applyBorder="1" applyAlignment="1">
      <alignment horizontal="left" indent="2"/>
    </xf>
    <xf numFmtId="177" fontId="13" fillId="2" borderId="67" xfId="0" applyNumberFormat="1" applyFont="1" applyFill="1" applyBorder="1" applyAlignment="1">
      <alignment horizontal="left" indent="1"/>
    </xf>
    <xf numFmtId="0" fontId="0" fillId="0" borderId="65" xfId="0" applyBorder="1" applyAlignment="1">
      <alignment horizontal="left" indent="1"/>
    </xf>
    <xf numFmtId="0" fontId="0" fillId="0" borderId="66" xfId="0" applyBorder="1" applyAlignment="1">
      <alignment horizontal="left" indent="1"/>
    </xf>
    <xf numFmtId="3" fontId="22"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8" fillId="0" borderId="0" xfId="0" applyNumberFormat="1" applyFont="1" applyBorder="1" applyAlignment="1">
      <alignment horizontal="center"/>
    </xf>
    <xf numFmtId="177" fontId="13" fillId="2" borderId="10" xfId="0" applyNumberFormat="1" applyFont="1" applyFill="1" applyBorder="1" applyAlignment="1">
      <alignment/>
    </xf>
    <xf numFmtId="177" fontId="13" fillId="2" borderId="72" xfId="0" applyNumberFormat="1" applyFont="1" applyFill="1" applyBorder="1" applyAlignment="1">
      <alignment horizontal="left" indent="1"/>
    </xf>
    <xf numFmtId="0" fontId="0" fillId="0" borderId="63" xfId="0" applyBorder="1" applyAlignment="1">
      <alignment horizontal="left" indent="1"/>
    </xf>
    <xf numFmtId="0" fontId="0" fillId="0" borderId="64" xfId="0" applyBorder="1" applyAlignment="1">
      <alignment horizontal="left" indent="1"/>
    </xf>
    <xf numFmtId="177" fontId="15" fillId="0" borderId="0" xfId="0" applyNumberFormat="1" applyFont="1" applyBorder="1" applyAlignment="1">
      <alignment horizontal="center"/>
    </xf>
    <xf numFmtId="177" fontId="30" fillId="2" borderId="25" xfId="0" applyNumberFormat="1" applyFont="1" applyFill="1" applyBorder="1" applyAlignment="1">
      <alignment horizontal="center"/>
    </xf>
    <xf numFmtId="177" fontId="30" fillId="2" borderId="38" xfId="0" applyNumberFormat="1" applyFont="1" applyFill="1" applyBorder="1" applyAlignment="1">
      <alignment horizontal="center"/>
    </xf>
    <xf numFmtId="0" fontId="25" fillId="0" borderId="25" xfId="0" applyFont="1" applyBorder="1" applyAlignment="1">
      <alignment horizontal="center"/>
    </xf>
    <xf numFmtId="0" fontId="25" fillId="0" borderId="38" xfId="0" applyFont="1" applyBorder="1" applyAlignment="1">
      <alignment horizontal="center"/>
    </xf>
    <xf numFmtId="177" fontId="30" fillId="2" borderId="26" xfId="0" applyNumberFormat="1" applyFont="1" applyFill="1" applyBorder="1" applyAlignment="1">
      <alignment horizontal="left" indent="3"/>
    </xf>
    <xf numFmtId="0" fontId="0" fillId="0" borderId="49" xfId="0" applyBorder="1" applyAlignment="1">
      <alignment horizontal="left" indent="3"/>
    </xf>
    <xf numFmtId="0" fontId="0" fillId="0" borderId="50" xfId="0" applyBorder="1" applyAlignment="1">
      <alignment horizontal="left" indent="3"/>
    </xf>
    <xf numFmtId="0" fontId="45" fillId="0" borderId="54" xfId="0" applyFont="1" applyBorder="1" applyAlignment="1">
      <alignment horizontal="left" indent="2"/>
    </xf>
    <xf numFmtId="0" fontId="45" fillId="0" borderId="55" xfId="0" applyFont="1" applyBorder="1" applyAlignment="1">
      <alignment horizontal="left" indent="2"/>
    </xf>
    <xf numFmtId="0" fontId="5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66675</xdr:rowOff>
    </xdr:from>
    <xdr:to>
      <xdr:col>10</xdr:col>
      <xdr:colOff>600075</xdr:colOff>
      <xdr:row>30</xdr:row>
      <xdr:rowOff>76200</xdr:rowOff>
    </xdr:to>
    <xdr:pic>
      <xdr:nvPicPr>
        <xdr:cNvPr id="1" name="Picture 1"/>
        <xdr:cNvPicPr preferRelativeResize="1">
          <a:picLocks noChangeAspect="1"/>
        </xdr:cNvPicPr>
      </xdr:nvPicPr>
      <xdr:blipFill>
        <a:blip r:embed="rId1"/>
        <a:stretch>
          <a:fillRect/>
        </a:stretch>
      </xdr:blipFill>
      <xdr:spPr>
        <a:xfrm>
          <a:off x="381000" y="495300"/>
          <a:ext cx="7839075" cy="5343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fgeurtsen\Local%20Settings\Temporary%20Internet%20Files\OLK8\FY09%20Perf%20Budget%20Congressional%20Submission%20Exhibits%20Template_508Compli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7 Crosswalk"/>
      <sheetName val="G. 2008 Crosswalk"/>
      <sheetName val="H. Reimbursable Resources"/>
      <sheetName val="I. Permanent Positions"/>
      <sheetName val="J. Financial Analysis"/>
      <sheetName val="K. Summary by Grade"/>
      <sheetName val="L. Summary by Object Class"/>
      <sheetName val="M. Studies"/>
    </sheetNames>
    <sheetDataSet>
      <sheetData sheetId="2">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32"/>
  <sheetViews>
    <sheetView tabSelected="1" zoomScale="75" zoomScaleNormal="75" workbookViewId="0" topLeftCell="A1">
      <selection activeCell="C33" sqref="C33"/>
    </sheetView>
  </sheetViews>
  <sheetFormatPr defaultColWidth="8.88671875" defaultRowHeight="15"/>
  <cols>
    <col min="14" max="14" width="1.5625" style="358" customWidth="1"/>
  </cols>
  <sheetData>
    <row r="1" spans="1:14" ht="18.75">
      <c r="A1" s="128" t="s">
        <v>162</v>
      </c>
      <c r="N1" s="358" t="s">
        <v>200</v>
      </c>
    </row>
    <row r="2" ht="15">
      <c r="N2" s="358" t="s">
        <v>200</v>
      </c>
    </row>
    <row r="3" ht="15">
      <c r="N3" s="358" t="s">
        <v>200</v>
      </c>
    </row>
    <row r="4" ht="15">
      <c r="N4" s="358" t="s">
        <v>200</v>
      </c>
    </row>
    <row r="5" ht="15">
      <c r="N5" s="358" t="s">
        <v>200</v>
      </c>
    </row>
    <row r="6" ht="15">
      <c r="N6" s="358" t="s">
        <v>200</v>
      </c>
    </row>
    <row r="7" ht="15">
      <c r="N7" s="358" t="s">
        <v>200</v>
      </c>
    </row>
    <row r="8" ht="15">
      <c r="N8" s="358" t="s">
        <v>200</v>
      </c>
    </row>
    <row r="9" ht="15">
      <c r="N9" s="358" t="s">
        <v>200</v>
      </c>
    </row>
    <row r="10" ht="15">
      <c r="N10" s="358" t="s">
        <v>200</v>
      </c>
    </row>
    <row r="11" ht="15">
      <c r="N11" s="358" t="s">
        <v>200</v>
      </c>
    </row>
    <row r="12" ht="15">
      <c r="N12" s="358" t="s">
        <v>200</v>
      </c>
    </row>
    <row r="13" ht="15">
      <c r="N13" s="358" t="s">
        <v>200</v>
      </c>
    </row>
    <row r="14" ht="15">
      <c r="N14" s="358" t="s">
        <v>200</v>
      </c>
    </row>
    <row r="15" ht="15">
      <c r="N15" s="358" t="s">
        <v>200</v>
      </c>
    </row>
    <row r="16" ht="15">
      <c r="N16" s="358" t="s">
        <v>200</v>
      </c>
    </row>
    <row r="17" ht="15">
      <c r="N17" s="358" t="s">
        <v>200</v>
      </c>
    </row>
    <row r="18" ht="15">
      <c r="N18" s="358" t="s">
        <v>200</v>
      </c>
    </row>
    <row r="19" ht="15">
      <c r="N19" s="358" t="s">
        <v>200</v>
      </c>
    </row>
    <row r="20" ht="15">
      <c r="N20" s="358" t="s">
        <v>200</v>
      </c>
    </row>
    <row r="21" ht="15">
      <c r="N21" s="358" t="s">
        <v>200</v>
      </c>
    </row>
    <row r="22" ht="15">
      <c r="N22" s="358" t="s">
        <v>200</v>
      </c>
    </row>
    <row r="23" ht="15">
      <c r="N23" s="358" t="s">
        <v>200</v>
      </c>
    </row>
    <row r="24" ht="15">
      <c r="N24" s="358" t="s">
        <v>200</v>
      </c>
    </row>
    <row r="25" ht="15">
      <c r="N25" s="358" t="s">
        <v>200</v>
      </c>
    </row>
    <row r="26" ht="15">
      <c r="N26" s="358" t="s">
        <v>200</v>
      </c>
    </row>
    <row r="27" ht="15">
      <c r="N27" s="358" t="s">
        <v>200</v>
      </c>
    </row>
    <row r="28" ht="15">
      <c r="N28" s="358" t="s">
        <v>200</v>
      </c>
    </row>
    <row r="29" spans="1:14" ht="15">
      <c r="A29" s="453" t="s">
        <v>45</v>
      </c>
      <c r="B29" s="454"/>
      <c r="C29" s="454"/>
      <c r="D29" s="454"/>
      <c r="E29" s="454"/>
      <c r="F29" s="454"/>
      <c r="G29" s="454"/>
      <c r="H29" s="454"/>
      <c r="I29" s="454"/>
      <c r="J29" s="454"/>
      <c r="K29" s="454"/>
      <c r="L29" s="454"/>
      <c r="M29" s="455"/>
      <c r="N29" s="358" t="s">
        <v>45</v>
      </c>
    </row>
    <row r="31" ht="21" customHeight="1">
      <c r="D31" s="358"/>
    </row>
    <row r="32" ht="57.75" customHeight="1">
      <c r="N32"/>
    </row>
  </sheetData>
  <mergeCells count="1">
    <mergeCell ref="A29:M29"/>
  </mergeCells>
  <printOptions horizontalCentered="1"/>
  <pageMargins left="0.75" right="0.75" top="1" bottom="1" header="0.5" footer="0.5"/>
  <pageSetup fitToHeight="1" fitToWidth="1" horizontalDpi="600" verticalDpi="600" orientation="landscape" scale="86" r:id="rId2"/>
  <headerFooter alignWithMargins="0">
    <oddFooter>&amp;C&amp;"Times New Roman,Regular"Exhibit A - Organizational Chart</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H76"/>
  <sheetViews>
    <sheetView showGridLines="0" showOutlineSymbols="0" zoomScale="50" zoomScaleNormal="50" zoomScaleSheetLayoutView="75" workbookViewId="0" topLeftCell="A1">
      <selection activeCell="A37" sqref="A37:Y37"/>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372" customWidth="1"/>
    <col min="35" max="35" width="5.6640625" style="5" customWidth="1"/>
    <col min="36" max="36" width="7.6640625" style="5" customWidth="1"/>
    <col min="37" max="16384" width="9.6640625" style="5" customWidth="1"/>
  </cols>
  <sheetData>
    <row r="1" spans="1:34" ht="22.5">
      <c r="A1" s="522" t="s">
        <v>53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H1" s="369" t="s">
        <v>200</v>
      </c>
    </row>
    <row r="2" ht="15.75">
      <c r="AH2" s="369" t="s">
        <v>200</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369" t="s">
        <v>200</v>
      </c>
    </row>
    <row r="4" spans="1:34" ht="22.5">
      <c r="A4" s="529" t="s">
        <v>172</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13"/>
      <c r="AE4" s="13"/>
      <c r="AF4" s="13"/>
      <c r="AG4" s="13"/>
      <c r="AH4" s="369" t="s">
        <v>200</v>
      </c>
    </row>
    <row r="5" spans="1:34" ht="23.25">
      <c r="A5" s="531" t="s">
        <v>42</v>
      </c>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13"/>
      <c r="AE5" s="13"/>
      <c r="AF5" s="13"/>
      <c r="AG5" s="13"/>
      <c r="AH5" s="369" t="s">
        <v>200</v>
      </c>
    </row>
    <row r="6" spans="1:34" ht="23.25">
      <c r="A6" s="531" t="s">
        <v>161</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13"/>
      <c r="AE6" s="13"/>
      <c r="AF6" s="13"/>
      <c r="AG6" s="13"/>
      <c r="AH6" s="369" t="s">
        <v>200</v>
      </c>
    </row>
    <row r="7" spans="1:34" ht="23.25">
      <c r="A7" s="531" t="s">
        <v>160</v>
      </c>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13"/>
      <c r="AE7" s="13"/>
      <c r="AF7" s="13"/>
      <c r="AG7" s="13"/>
      <c r="AH7" s="369" t="s">
        <v>200</v>
      </c>
    </row>
    <row r="8" spans="1:34" ht="23.25">
      <c r="A8" s="95"/>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369"/>
    </row>
    <row r="9" spans="1:34" ht="23.25">
      <c r="A9" s="95"/>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369"/>
    </row>
    <row r="10" spans="1:34" ht="23.25">
      <c r="A10" s="95"/>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369"/>
    </row>
    <row r="11" spans="1:34" ht="15.75">
      <c r="A11" s="66"/>
      <c r="B11" s="7"/>
      <c r="C11" s="7"/>
      <c r="D11" s="7"/>
      <c r="E11" s="7"/>
      <c r="F11" s="7"/>
      <c r="G11" s="7"/>
      <c r="H11" s="13"/>
      <c r="I11" s="13"/>
      <c r="J11" s="13"/>
      <c r="K11" s="13"/>
      <c r="L11" s="13"/>
      <c r="M11" s="13"/>
      <c r="N11" s="13"/>
      <c r="O11" s="13"/>
      <c r="P11" s="13"/>
      <c r="Q11" s="13"/>
      <c r="R11" s="13"/>
      <c r="S11" s="13"/>
      <c r="T11" s="13"/>
      <c r="U11" s="13"/>
      <c r="V11" s="13"/>
      <c r="W11" s="13"/>
      <c r="X11" s="13"/>
      <c r="Y11" s="13"/>
      <c r="Z11" s="13"/>
      <c r="AA11" s="507" t="s">
        <v>155</v>
      </c>
      <c r="AB11" s="508"/>
      <c r="AC11" s="509"/>
      <c r="AD11" s="205"/>
      <c r="AE11" s="507" t="s">
        <v>173</v>
      </c>
      <c r="AF11" s="508"/>
      <c r="AG11" s="509"/>
      <c r="AH11" s="369" t="s">
        <v>200</v>
      </c>
    </row>
    <row r="12" spans="1:34" ht="15.75">
      <c r="A12" s="9"/>
      <c r="B12" s="9"/>
      <c r="C12" s="9"/>
      <c r="D12" s="9"/>
      <c r="E12" s="9"/>
      <c r="F12" s="9"/>
      <c r="G12" s="9"/>
      <c r="H12" s="222"/>
      <c r="I12" s="222"/>
      <c r="J12" s="222"/>
      <c r="K12" s="222"/>
      <c r="L12" s="222"/>
      <c r="M12" s="222"/>
      <c r="N12" s="222"/>
      <c r="O12" s="222"/>
      <c r="P12" s="222"/>
      <c r="Q12" s="222"/>
      <c r="R12" s="222"/>
      <c r="S12" s="222"/>
      <c r="T12" s="222"/>
      <c r="U12" s="222"/>
      <c r="V12" s="222"/>
      <c r="W12" s="222"/>
      <c r="X12" s="222"/>
      <c r="Y12" s="75"/>
      <c r="Z12" s="77"/>
      <c r="AA12" s="477" t="s">
        <v>38</v>
      </c>
      <c r="AB12" s="476" t="s">
        <v>102</v>
      </c>
      <c r="AC12" s="474" t="s">
        <v>185</v>
      </c>
      <c r="AD12" s="78"/>
      <c r="AE12" s="88" t="s">
        <v>186</v>
      </c>
      <c r="AF12" s="93"/>
      <c r="AG12" s="86"/>
      <c r="AH12" s="369" t="s">
        <v>200</v>
      </c>
    </row>
    <row r="13" spans="1:34" ht="16.5" thickBot="1">
      <c r="A13" s="231"/>
      <c r="B13" s="83"/>
      <c r="C13" s="83"/>
      <c r="D13" s="83"/>
      <c r="E13" s="83"/>
      <c r="F13" s="83"/>
      <c r="G13" s="83"/>
      <c r="H13" s="84"/>
      <c r="I13" s="84"/>
      <c r="J13" s="84"/>
      <c r="K13" s="84"/>
      <c r="L13" s="84"/>
      <c r="M13" s="84"/>
      <c r="N13" s="84"/>
      <c r="O13" s="84"/>
      <c r="P13" s="84"/>
      <c r="Q13" s="84"/>
      <c r="R13" s="84"/>
      <c r="S13" s="84"/>
      <c r="T13" s="84"/>
      <c r="U13" s="84"/>
      <c r="V13" s="84"/>
      <c r="W13" s="84"/>
      <c r="X13" s="84"/>
      <c r="Y13" s="84"/>
      <c r="Z13" s="84"/>
      <c r="AA13" s="478"/>
      <c r="AB13" s="475"/>
      <c r="AC13" s="475"/>
      <c r="AD13" s="85"/>
      <c r="AE13" s="89" t="s">
        <v>183</v>
      </c>
      <c r="AF13" s="89" t="s">
        <v>102</v>
      </c>
      <c r="AG13" s="87" t="s">
        <v>185</v>
      </c>
      <c r="AH13" s="369" t="s">
        <v>200</v>
      </c>
    </row>
    <row r="14" spans="1:34" ht="15.75">
      <c r="A14" s="524" t="s">
        <v>209</v>
      </c>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221"/>
      <c r="AA14" s="264">
        <v>37</v>
      </c>
      <c r="AB14" s="264">
        <v>37</v>
      </c>
      <c r="AC14" s="380">
        <v>6278</v>
      </c>
      <c r="AD14" s="97"/>
      <c r="AE14" s="98"/>
      <c r="AF14" s="98"/>
      <c r="AG14" s="99">
        <v>0</v>
      </c>
      <c r="AH14" s="369" t="s">
        <v>200</v>
      </c>
    </row>
    <row r="15" spans="1:34" ht="15.75">
      <c r="A15" s="524" t="s">
        <v>208</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221"/>
      <c r="AA15" s="264">
        <v>37</v>
      </c>
      <c r="AB15" s="264">
        <v>37</v>
      </c>
      <c r="AC15" s="380">
        <v>6184</v>
      </c>
      <c r="AD15" s="97" t="s">
        <v>184</v>
      </c>
      <c r="AE15" s="98"/>
      <c r="AF15" s="98"/>
      <c r="AG15" s="96"/>
      <c r="AH15" s="369" t="s">
        <v>200</v>
      </c>
    </row>
    <row r="16" spans="1:34" ht="15.75">
      <c r="A16" s="533" t="s">
        <v>7</v>
      </c>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81"/>
      <c r="AA16" s="260"/>
      <c r="AB16" s="260"/>
      <c r="AC16" s="261"/>
      <c r="AD16" s="81"/>
      <c r="AE16" s="91"/>
      <c r="AF16" s="91"/>
      <c r="AG16" s="82"/>
      <c r="AH16" s="369" t="s">
        <v>200</v>
      </c>
    </row>
    <row r="17" spans="1:34" ht="15.75">
      <c r="A17" s="497" t="s">
        <v>95</v>
      </c>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81"/>
      <c r="AA17" s="260"/>
      <c r="AB17" s="260"/>
      <c r="AC17" s="261"/>
      <c r="AD17" s="81"/>
      <c r="AE17" s="91"/>
      <c r="AF17" s="91"/>
      <c r="AG17" s="82"/>
      <c r="AH17" s="369" t="s">
        <v>200</v>
      </c>
    </row>
    <row r="18" spans="1:34" ht="15.75">
      <c r="A18" s="502" t="s">
        <v>204</v>
      </c>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81"/>
      <c r="AA18" s="260"/>
      <c r="AB18" s="260"/>
      <c r="AC18" s="261">
        <v>95</v>
      </c>
      <c r="AD18" s="81"/>
      <c r="AE18" s="91"/>
      <c r="AF18" s="91"/>
      <c r="AG18" s="82"/>
      <c r="AH18" s="369" t="s">
        <v>200</v>
      </c>
    </row>
    <row r="19" spans="1:34" ht="15.75" hidden="1">
      <c r="A19" s="80"/>
      <c r="B19" s="9"/>
      <c r="C19" s="5" t="s">
        <v>6</v>
      </c>
      <c r="D19" s="8"/>
      <c r="E19" s="8"/>
      <c r="F19" s="8"/>
      <c r="G19" s="8"/>
      <c r="H19" s="16"/>
      <c r="I19" s="16"/>
      <c r="J19" s="16"/>
      <c r="K19" s="16"/>
      <c r="L19" s="16"/>
      <c r="M19" s="16"/>
      <c r="N19" s="16"/>
      <c r="O19" s="16"/>
      <c r="P19" s="16"/>
      <c r="Q19" s="16"/>
      <c r="R19" s="16"/>
      <c r="S19" s="16"/>
      <c r="T19" s="16"/>
      <c r="U19" s="16"/>
      <c r="V19" s="16"/>
      <c r="W19" s="16"/>
      <c r="X19" s="16"/>
      <c r="Y19" s="16"/>
      <c r="Z19" s="16"/>
      <c r="AA19" s="262"/>
      <c r="AB19" s="262"/>
      <c r="AC19" s="263"/>
      <c r="AD19" s="16"/>
      <c r="AE19" s="90"/>
      <c r="AF19" s="90"/>
      <c r="AG19" s="75"/>
      <c r="AH19" s="369" t="s">
        <v>200</v>
      </c>
    </row>
    <row r="20" spans="1:34" ht="15.75" hidden="1">
      <c r="A20" s="80"/>
      <c r="B20" s="9"/>
      <c r="C20" s="5" t="s">
        <v>197</v>
      </c>
      <c r="D20" s="8"/>
      <c r="E20" s="8"/>
      <c r="F20" s="8"/>
      <c r="G20" s="8"/>
      <c r="H20" s="16"/>
      <c r="I20" s="16"/>
      <c r="J20" s="16"/>
      <c r="K20" s="16"/>
      <c r="L20" s="16"/>
      <c r="M20" s="16"/>
      <c r="N20" s="16"/>
      <c r="O20" s="16"/>
      <c r="P20" s="16"/>
      <c r="Q20" s="16"/>
      <c r="R20" s="16"/>
      <c r="S20" s="16"/>
      <c r="T20" s="16"/>
      <c r="U20" s="16"/>
      <c r="V20" s="16"/>
      <c r="W20" s="16"/>
      <c r="X20" s="16"/>
      <c r="Y20" s="16"/>
      <c r="Z20" s="16"/>
      <c r="AA20" s="262"/>
      <c r="AB20" s="262"/>
      <c r="AC20" s="263"/>
      <c r="AD20" s="16"/>
      <c r="AE20" s="90"/>
      <c r="AF20" s="90"/>
      <c r="AG20" s="75"/>
      <c r="AH20" s="369" t="s">
        <v>200</v>
      </c>
    </row>
    <row r="21" spans="1:34" ht="15.75">
      <c r="A21" s="500" t="s">
        <v>143</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81"/>
      <c r="AA21" s="260"/>
      <c r="AB21" s="260"/>
      <c r="AC21" s="261">
        <v>35</v>
      </c>
      <c r="AD21" s="81"/>
      <c r="AE21" s="91"/>
      <c r="AF21" s="91"/>
      <c r="AG21" s="82"/>
      <c r="AH21" s="369" t="s">
        <v>200</v>
      </c>
    </row>
    <row r="22" spans="1:34" ht="15.75">
      <c r="A22" s="496" t="s">
        <v>205</v>
      </c>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81"/>
      <c r="AA22" s="260"/>
      <c r="AB22" s="260"/>
      <c r="AC22" s="261">
        <v>3</v>
      </c>
      <c r="AD22" s="81"/>
      <c r="AE22" s="91"/>
      <c r="AF22" s="91"/>
      <c r="AG22" s="82"/>
      <c r="AH22" s="369" t="s">
        <v>200</v>
      </c>
    </row>
    <row r="23" spans="1:34" ht="17.25" customHeight="1">
      <c r="A23" s="496" t="s">
        <v>206</v>
      </c>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81"/>
      <c r="AA23" s="260"/>
      <c r="AB23" s="260"/>
      <c r="AC23" s="261">
        <v>133</v>
      </c>
      <c r="AD23" s="81"/>
      <c r="AE23" s="91"/>
      <c r="AF23" s="91"/>
      <c r="AG23" s="82"/>
      <c r="AH23" s="369" t="s">
        <v>200</v>
      </c>
    </row>
    <row r="24" spans="1:34" ht="15.75" hidden="1">
      <c r="A24" s="80"/>
      <c r="B24" s="9"/>
      <c r="C24" s="5" t="s">
        <v>188</v>
      </c>
      <c r="D24" s="8"/>
      <c r="E24" s="8"/>
      <c r="F24" s="8"/>
      <c r="G24" s="8"/>
      <c r="H24" s="16"/>
      <c r="I24" s="16"/>
      <c r="J24" s="16"/>
      <c r="K24" s="16"/>
      <c r="L24" s="16"/>
      <c r="M24" s="16"/>
      <c r="N24" s="16"/>
      <c r="O24" s="16"/>
      <c r="P24" s="16"/>
      <c r="Q24" s="16"/>
      <c r="R24" s="16"/>
      <c r="S24" s="16"/>
      <c r="T24" s="16"/>
      <c r="U24" s="16"/>
      <c r="V24" s="16"/>
      <c r="W24" s="16"/>
      <c r="X24" s="16"/>
      <c r="Y24" s="16"/>
      <c r="Z24" s="16"/>
      <c r="AA24" s="262"/>
      <c r="AB24" s="262"/>
      <c r="AC24" s="263"/>
      <c r="AD24" s="16"/>
      <c r="AE24" s="90"/>
      <c r="AF24" s="90"/>
      <c r="AG24" s="75"/>
      <c r="AH24" s="369" t="s">
        <v>200</v>
      </c>
    </row>
    <row r="25" spans="1:34" ht="15.75" hidden="1">
      <c r="A25" s="80"/>
      <c r="B25" s="9"/>
      <c r="C25" s="5" t="s">
        <v>198</v>
      </c>
      <c r="D25" s="8"/>
      <c r="E25" s="8"/>
      <c r="F25" s="8"/>
      <c r="G25" s="8"/>
      <c r="H25" s="16"/>
      <c r="I25" s="16"/>
      <c r="J25" s="16"/>
      <c r="K25" s="16"/>
      <c r="L25" s="16"/>
      <c r="M25" s="16"/>
      <c r="N25" s="16"/>
      <c r="O25" s="16"/>
      <c r="P25" s="16"/>
      <c r="Q25" s="16"/>
      <c r="R25" s="16"/>
      <c r="S25" s="16"/>
      <c r="T25" s="16"/>
      <c r="U25" s="16"/>
      <c r="V25" s="16"/>
      <c r="W25" s="16"/>
      <c r="X25" s="16"/>
      <c r="Y25" s="16"/>
      <c r="Z25" s="16"/>
      <c r="AA25" s="262"/>
      <c r="AB25" s="265"/>
      <c r="AC25" s="263"/>
      <c r="AD25" s="16"/>
      <c r="AE25" s="90"/>
      <c r="AF25" s="94"/>
      <c r="AG25" s="75"/>
      <c r="AH25" s="369" t="s">
        <v>200</v>
      </c>
    </row>
    <row r="26" spans="1:34" ht="19.5" customHeight="1">
      <c r="A26" s="500" t="s">
        <v>207</v>
      </c>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16"/>
      <c r="AA26" s="260"/>
      <c r="AB26" s="260"/>
      <c r="AC26" s="260">
        <v>134</v>
      </c>
      <c r="AD26" s="16"/>
      <c r="AE26" s="90"/>
      <c r="AF26" s="90"/>
      <c r="AG26" s="75"/>
      <c r="AH26" s="369" t="s">
        <v>200</v>
      </c>
    </row>
    <row r="27" spans="1:34" ht="15.75" customHeight="1">
      <c r="A27" s="496" t="s">
        <v>210</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16"/>
      <c r="AA27" s="266"/>
      <c r="AB27" s="266"/>
      <c r="AC27" s="267">
        <v>126</v>
      </c>
      <c r="AD27" s="16"/>
      <c r="AE27" s="92"/>
      <c r="AF27" s="92"/>
      <c r="AG27" s="76"/>
      <c r="AH27" s="369" t="s">
        <v>200</v>
      </c>
    </row>
    <row r="28" spans="1:34" ht="33.75" customHeight="1" hidden="1">
      <c r="A28" s="500" t="s">
        <v>39</v>
      </c>
      <c r="B28" s="501"/>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16"/>
      <c r="AA28" s="260"/>
      <c r="AB28" s="260"/>
      <c r="AC28" s="260"/>
      <c r="AD28" s="16"/>
      <c r="AE28" s="90"/>
      <c r="AF28" s="90"/>
      <c r="AG28" s="75"/>
      <c r="AH28" s="369" t="s">
        <v>200</v>
      </c>
    </row>
    <row r="29" spans="1:34" ht="0.75" customHeight="1">
      <c r="A29" s="500" t="s">
        <v>40</v>
      </c>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81"/>
      <c r="AA29" s="260"/>
      <c r="AB29" s="260"/>
      <c r="AC29" s="261"/>
      <c r="AD29" s="81"/>
      <c r="AE29" s="91"/>
      <c r="AF29" s="91"/>
      <c r="AG29" s="82"/>
      <c r="AH29" s="369" t="s">
        <v>200</v>
      </c>
    </row>
    <row r="30" spans="1:34" ht="15.75">
      <c r="A30" s="496" t="s">
        <v>179</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81"/>
      <c r="AA30" s="260">
        <f>SUM(AA18:AA29)</f>
        <v>0</v>
      </c>
      <c r="AB30" s="260">
        <f>SUM(AB18:AB29)</f>
        <v>0</v>
      </c>
      <c r="AC30" s="260">
        <f>SUM(AC18:AC29)</f>
        <v>526</v>
      </c>
      <c r="AD30" s="81"/>
      <c r="AE30" s="91">
        <f>SUM(AE18:AE27)</f>
        <v>0</v>
      </c>
      <c r="AF30" s="91">
        <f>SUM(AF18:AF27)</f>
        <v>0</v>
      </c>
      <c r="AG30" s="82">
        <f>SUM(AG18:AG27)</f>
        <v>0</v>
      </c>
      <c r="AH30" s="369" t="s">
        <v>200</v>
      </c>
    </row>
    <row r="31" spans="1:34" ht="15.75">
      <c r="A31" s="497" t="s">
        <v>96</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81"/>
      <c r="AA31" s="260"/>
      <c r="AB31" s="260"/>
      <c r="AC31" s="261"/>
      <c r="AD31" s="81"/>
      <c r="AE31" s="91"/>
      <c r="AF31" s="91"/>
      <c r="AG31" s="82"/>
      <c r="AH31" s="369" t="s">
        <v>200</v>
      </c>
    </row>
    <row r="32" spans="1:34" ht="15" customHeight="1">
      <c r="A32" s="499" t="s">
        <v>41</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81"/>
      <c r="AA32" s="260">
        <v>0</v>
      </c>
      <c r="AB32" s="260">
        <v>0</v>
      </c>
      <c r="AC32" s="261">
        <v>-17</v>
      </c>
      <c r="AD32" s="81"/>
      <c r="AE32" s="91"/>
      <c r="AF32" s="91"/>
      <c r="AG32" s="82"/>
      <c r="AH32" s="369" t="s">
        <v>200</v>
      </c>
    </row>
    <row r="33" spans="1:34" ht="15.75" hidden="1">
      <c r="A33" s="502" t="s">
        <v>54</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81"/>
      <c r="AA33" s="260">
        <v>0</v>
      </c>
      <c r="AB33" s="260">
        <v>0</v>
      </c>
      <c r="AC33" s="261">
        <v>0</v>
      </c>
      <c r="AD33" s="81"/>
      <c r="AE33" s="91">
        <v>0</v>
      </c>
      <c r="AF33" s="91">
        <v>0</v>
      </c>
      <c r="AG33" s="82"/>
      <c r="AH33" s="369" t="s">
        <v>200</v>
      </c>
    </row>
    <row r="34" spans="1:34" ht="15.75">
      <c r="A34" s="496" t="s">
        <v>180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81"/>
      <c r="AA34" s="260">
        <f>+AA32+AA33</f>
        <v>0</v>
      </c>
      <c r="AB34" s="260">
        <f>+AB32+AB33</f>
        <v>0</v>
      </c>
      <c r="AC34" s="260">
        <f>+AC32+AC33</f>
        <v>-17</v>
      </c>
      <c r="AD34" s="81"/>
      <c r="AE34" s="91">
        <f>AE33</f>
        <v>0</v>
      </c>
      <c r="AF34" s="91">
        <f>AF33</f>
        <v>0</v>
      </c>
      <c r="AG34" s="82">
        <f>AG33</f>
        <v>0</v>
      </c>
      <c r="AH34" s="369" t="s">
        <v>200</v>
      </c>
    </row>
    <row r="35" spans="1:34" ht="15.75">
      <c r="A35" s="506" t="s">
        <v>94</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81"/>
      <c r="AA35" s="260">
        <f>+AA30+AA34</f>
        <v>0</v>
      </c>
      <c r="AB35" s="260">
        <f>+AB30+AB34</f>
        <v>0</v>
      </c>
      <c r="AC35" s="260">
        <f>+AC30+AC34</f>
        <v>509</v>
      </c>
      <c r="AD35" s="81"/>
      <c r="AE35" s="91" t="e">
        <f>AE34+AE30+#REF!</f>
        <v>#REF!</v>
      </c>
      <c r="AF35" s="91" t="e">
        <f>AF34+AF30+#REF!</f>
        <v>#REF!</v>
      </c>
      <c r="AG35" s="82" t="e">
        <f>AG34+AG30+#REF!</f>
        <v>#REF!</v>
      </c>
      <c r="AH35" s="369" t="s">
        <v>200</v>
      </c>
    </row>
    <row r="36" spans="1:34" ht="15.75">
      <c r="A36" s="247" t="s">
        <v>55</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20"/>
      <c r="AA36" s="377">
        <f>AA35+AA15</f>
        <v>37</v>
      </c>
      <c r="AB36" s="377">
        <f>AB35+AB15</f>
        <v>37</v>
      </c>
      <c r="AC36" s="379">
        <f>AC35+AC15</f>
        <v>6693</v>
      </c>
      <c r="AD36" s="220"/>
      <c r="AE36" s="90"/>
      <c r="AF36" s="90"/>
      <c r="AG36" s="75"/>
      <c r="AH36" s="369" t="s">
        <v>200</v>
      </c>
    </row>
    <row r="37" spans="1:34" ht="15.75">
      <c r="A37" s="505" t="s">
        <v>56</v>
      </c>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97"/>
      <c r="AA37" s="268">
        <f>AA36+0</f>
        <v>37</v>
      </c>
      <c r="AB37" s="268">
        <f>AB36+0</f>
        <v>37</v>
      </c>
      <c r="AC37" s="378">
        <f>AC36+0</f>
        <v>6693</v>
      </c>
      <c r="AD37" s="97"/>
      <c r="AE37" s="98"/>
      <c r="AF37" s="98"/>
      <c r="AG37" s="96"/>
      <c r="AH37" s="369" t="s">
        <v>200</v>
      </c>
    </row>
    <row r="38" spans="1:34" ht="15.75">
      <c r="A38" s="503" t="s">
        <v>57</v>
      </c>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79"/>
      <c r="AA38" s="266">
        <f>AA37-AA15</f>
        <v>0</v>
      </c>
      <c r="AB38" s="266">
        <f>AB37-AB15</f>
        <v>0</v>
      </c>
      <c r="AC38" s="267">
        <f>AC37-AC15</f>
        <v>509</v>
      </c>
      <c r="AD38" s="79"/>
      <c r="AE38" s="92" t="e">
        <f>#REF!-AE15</f>
        <v>#REF!</v>
      </c>
      <c r="AF38" s="92" t="e">
        <f>#REF!-AF15</f>
        <v>#REF!</v>
      </c>
      <c r="AG38" s="76" t="e">
        <f>#REF!-AG15</f>
        <v>#REF!</v>
      </c>
      <c r="AH38" s="369" t="s">
        <v>200</v>
      </c>
    </row>
    <row r="39" ht="15.75">
      <c r="AH39" s="369" t="s">
        <v>200</v>
      </c>
    </row>
    <row r="40" spans="15:34" ht="15.75">
      <c r="O40" s="252" t="s">
        <v>0</v>
      </c>
      <c r="AH40" s="369" t="s">
        <v>200</v>
      </c>
    </row>
    <row r="41" spans="1:34" ht="18" customHeight="1">
      <c r="A41" s="206"/>
      <c r="B41" s="206"/>
      <c r="C41" s="206"/>
      <c r="D41" s="206"/>
      <c r="E41" s="206"/>
      <c r="F41" s="206"/>
      <c r="G41" s="206"/>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369" t="s">
        <v>200</v>
      </c>
    </row>
    <row r="42" spans="1:34" ht="18" customHeight="1">
      <c r="A42" s="444" t="s">
        <v>182</v>
      </c>
      <c r="B42" s="445"/>
      <c r="C42" s="445"/>
      <c r="D42" s="445"/>
      <c r="E42" s="445"/>
      <c r="F42" s="445"/>
      <c r="G42" s="446"/>
      <c r="H42" s="456" t="s">
        <v>221</v>
      </c>
      <c r="I42" s="457"/>
      <c r="J42" s="458"/>
      <c r="K42" s="468" t="s">
        <v>203</v>
      </c>
      <c r="L42" s="469"/>
      <c r="M42" s="470"/>
      <c r="N42" s="456" t="s">
        <v>227</v>
      </c>
      <c r="O42" s="457"/>
      <c r="P42" s="458"/>
      <c r="Q42" s="456" t="s">
        <v>222</v>
      </c>
      <c r="R42" s="457"/>
      <c r="S42" s="458"/>
      <c r="T42" s="456" t="s">
        <v>223</v>
      </c>
      <c r="U42" s="493"/>
      <c r="V42" s="493"/>
      <c r="W42" s="456" t="s">
        <v>224</v>
      </c>
      <c r="X42" s="457"/>
      <c r="Y42" s="457"/>
      <c r="Z42" s="249"/>
      <c r="AA42" s="456" t="s">
        <v>155</v>
      </c>
      <c r="AB42" s="457"/>
      <c r="AC42" s="458"/>
      <c r="AD42" s="147"/>
      <c r="AE42" s="145" t="s">
        <v>149</v>
      </c>
      <c r="AF42" s="146"/>
      <c r="AG42" s="150"/>
      <c r="AH42" s="369" t="s">
        <v>200</v>
      </c>
    </row>
    <row r="43" spans="1:34" ht="28.5" customHeight="1">
      <c r="A43" s="447"/>
      <c r="B43" s="448"/>
      <c r="C43" s="448"/>
      <c r="D43" s="448"/>
      <c r="E43" s="448"/>
      <c r="F43" s="448"/>
      <c r="G43" s="449"/>
      <c r="H43" s="459"/>
      <c r="I43" s="460"/>
      <c r="J43" s="461"/>
      <c r="K43" s="471"/>
      <c r="L43" s="472"/>
      <c r="M43" s="473"/>
      <c r="N43" s="459"/>
      <c r="O43" s="460"/>
      <c r="P43" s="461"/>
      <c r="Q43" s="459"/>
      <c r="R43" s="460"/>
      <c r="S43" s="461"/>
      <c r="T43" s="494"/>
      <c r="U43" s="495"/>
      <c r="V43" s="495"/>
      <c r="W43" s="459"/>
      <c r="X43" s="460"/>
      <c r="Y43" s="460"/>
      <c r="Z43" s="250"/>
      <c r="AA43" s="459"/>
      <c r="AB43" s="460"/>
      <c r="AC43" s="461"/>
      <c r="AD43" s="157"/>
      <c r="AE43" s="155" t="s">
        <v>187</v>
      </c>
      <c r="AF43" s="156"/>
      <c r="AG43" s="159"/>
      <c r="AH43" s="369" t="s">
        <v>200</v>
      </c>
    </row>
    <row r="44" spans="1:34" ht="18" customHeight="1" thickBot="1">
      <c r="A44" s="450"/>
      <c r="B44" s="443"/>
      <c r="C44" s="443"/>
      <c r="D44" s="443"/>
      <c r="E44" s="443"/>
      <c r="F44" s="443"/>
      <c r="G44" s="440"/>
      <c r="H44" s="162" t="s">
        <v>183</v>
      </c>
      <c r="I44" s="163" t="s">
        <v>102</v>
      </c>
      <c r="J44" s="164" t="s">
        <v>185</v>
      </c>
      <c r="K44" s="162" t="s">
        <v>183</v>
      </c>
      <c r="L44" s="163" t="s">
        <v>102</v>
      </c>
      <c r="M44" s="164" t="s">
        <v>185</v>
      </c>
      <c r="N44" s="162" t="s">
        <v>183</v>
      </c>
      <c r="O44" s="163" t="s">
        <v>102</v>
      </c>
      <c r="P44" s="164" t="s">
        <v>185</v>
      </c>
      <c r="Q44" s="162" t="s">
        <v>183</v>
      </c>
      <c r="R44" s="163" t="s">
        <v>102</v>
      </c>
      <c r="S44" s="164" t="s">
        <v>185</v>
      </c>
      <c r="T44" s="162" t="s">
        <v>183</v>
      </c>
      <c r="U44" s="163" t="s">
        <v>102</v>
      </c>
      <c r="V44" s="164" t="s">
        <v>185</v>
      </c>
      <c r="W44" s="162" t="s">
        <v>183</v>
      </c>
      <c r="X44" s="163" t="s">
        <v>102</v>
      </c>
      <c r="Y44" s="164" t="s">
        <v>185</v>
      </c>
      <c r="Z44" s="165"/>
      <c r="AA44" s="162" t="s">
        <v>183</v>
      </c>
      <c r="AB44" s="163" t="s">
        <v>102</v>
      </c>
      <c r="AC44" s="166" t="s">
        <v>185</v>
      </c>
      <c r="AD44" s="165"/>
      <c r="AE44" s="162" t="s">
        <v>183</v>
      </c>
      <c r="AF44" s="163" t="s">
        <v>102</v>
      </c>
      <c r="AG44" s="166" t="s">
        <v>185</v>
      </c>
      <c r="AH44" s="369" t="s">
        <v>200</v>
      </c>
    </row>
    <row r="45" spans="1:34" ht="18" customHeight="1">
      <c r="A45" s="490" t="s">
        <v>42</v>
      </c>
      <c r="B45" s="491"/>
      <c r="C45" s="491"/>
      <c r="D45" s="491"/>
      <c r="E45" s="491"/>
      <c r="F45" s="491"/>
      <c r="G45" s="492"/>
      <c r="H45" s="269">
        <v>37</v>
      </c>
      <c r="I45" s="270">
        <v>37</v>
      </c>
      <c r="J45" s="381">
        <v>6278</v>
      </c>
      <c r="K45" s="269">
        <v>37</v>
      </c>
      <c r="L45" s="270">
        <v>37</v>
      </c>
      <c r="M45" s="381">
        <v>6184</v>
      </c>
      <c r="N45" s="269"/>
      <c r="O45" s="270"/>
      <c r="P45" s="270">
        <v>509</v>
      </c>
      <c r="Q45" s="269">
        <f>N45+K45</f>
        <v>37</v>
      </c>
      <c r="R45" s="270">
        <f>+L45+O45</f>
        <v>37</v>
      </c>
      <c r="S45" s="381">
        <f>P45+M45</f>
        <v>6693</v>
      </c>
      <c r="T45" s="269">
        <v>0</v>
      </c>
      <c r="U45" s="270">
        <v>0</v>
      </c>
      <c r="V45" s="270"/>
      <c r="W45" s="269">
        <v>0</v>
      </c>
      <c r="X45" s="270">
        <v>0</v>
      </c>
      <c r="Y45" s="270"/>
      <c r="Z45" s="270"/>
      <c r="AA45" s="269">
        <f>T45+Q45</f>
        <v>37</v>
      </c>
      <c r="AB45" s="270">
        <f>+R45+U45+X45</f>
        <v>37</v>
      </c>
      <c r="AC45" s="383">
        <f>V45+S45</f>
        <v>6693</v>
      </c>
      <c r="AD45" s="171"/>
      <c r="AE45" s="170">
        <f>AA45-K45</f>
        <v>0</v>
      </c>
      <c r="AF45" s="171">
        <f>AB45-L45</f>
        <v>0</v>
      </c>
      <c r="AG45" s="173">
        <f>AC45-M45</f>
        <v>509</v>
      </c>
      <c r="AH45" s="369" t="s">
        <v>200</v>
      </c>
    </row>
    <row r="46" spans="1:34" ht="18" customHeight="1">
      <c r="A46" s="441" t="s">
        <v>103</v>
      </c>
      <c r="B46" s="442"/>
      <c r="C46" s="442"/>
      <c r="D46" s="442"/>
      <c r="E46" s="442"/>
      <c r="F46" s="442"/>
      <c r="G46" s="480"/>
      <c r="H46" s="275">
        <f>SUM(H45:H45)</f>
        <v>37</v>
      </c>
      <c r="I46" s="276">
        <f aca="true" t="shared" si="0" ref="I46:Y46">SUM(I45:I45)</f>
        <v>37</v>
      </c>
      <c r="J46" s="382">
        <f t="shared" si="0"/>
        <v>6278</v>
      </c>
      <c r="K46" s="275">
        <f t="shared" si="0"/>
        <v>37</v>
      </c>
      <c r="L46" s="276">
        <f t="shared" si="0"/>
        <v>37</v>
      </c>
      <c r="M46" s="382">
        <f t="shared" si="0"/>
        <v>6184</v>
      </c>
      <c r="N46" s="275">
        <f t="shared" si="0"/>
        <v>0</v>
      </c>
      <c r="O46" s="276">
        <f t="shared" si="0"/>
        <v>0</v>
      </c>
      <c r="P46" s="276">
        <f t="shared" si="0"/>
        <v>509</v>
      </c>
      <c r="Q46" s="275">
        <f t="shared" si="0"/>
        <v>37</v>
      </c>
      <c r="R46" s="276">
        <f t="shared" si="0"/>
        <v>37</v>
      </c>
      <c r="S46" s="382">
        <f t="shared" si="0"/>
        <v>6693</v>
      </c>
      <c r="T46" s="275">
        <f t="shared" si="0"/>
        <v>0</v>
      </c>
      <c r="U46" s="276">
        <f t="shared" si="0"/>
        <v>0</v>
      </c>
      <c r="V46" s="276">
        <f t="shared" si="0"/>
        <v>0</v>
      </c>
      <c r="W46" s="275">
        <f t="shared" si="0"/>
        <v>0</v>
      </c>
      <c r="X46" s="276">
        <f t="shared" si="0"/>
        <v>0</v>
      </c>
      <c r="Y46" s="276">
        <f t="shared" si="0"/>
        <v>0</v>
      </c>
      <c r="Z46" s="276"/>
      <c r="AA46" s="275">
        <f>SUM(AA45:AA45)</f>
        <v>37</v>
      </c>
      <c r="AB46" s="276">
        <f>SUM(AB45:AB45)</f>
        <v>37</v>
      </c>
      <c r="AC46" s="384">
        <f>SUM(AC45:AC45)</f>
        <v>6693</v>
      </c>
      <c r="AD46" s="184"/>
      <c r="AE46" s="183">
        <f>SUM(AE45:AE45)</f>
        <v>0</v>
      </c>
      <c r="AF46" s="184">
        <f>SUM(AF45:AF45)</f>
        <v>0</v>
      </c>
      <c r="AG46" s="185">
        <f>SUM(AG45:AG45)</f>
        <v>509</v>
      </c>
      <c r="AH46" s="369" t="s">
        <v>200</v>
      </c>
    </row>
    <row r="47" spans="1:34" ht="18" customHeight="1">
      <c r="A47" s="462" t="s">
        <v>164</v>
      </c>
      <c r="B47" s="463"/>
      <c r="C47" s="463"/>
      <c r="D47" s="463"/>
      <c r="E47" s="463"/>
      <c r="F47" s="463"/>
      <c r="G47" s="464"/>
      <c r="H47" s="277"/>
      <c r="I47" s="278"/>
      <c r="J47" s="278"/>
      <c r="K47" s="277"/>
      <c r="L47" s="278"/>
      <c r="M47" s="278"/>
      <c r="N47" s="277"/>
      <c r="O47" s="278"/>
      <c r="P47" s="278"/>
      <c r="Q47" s="277"/>
      <c r="R47" s="278"/>
      <c r="S47" s="278"/>
      <c r="T47" s="277"/>
      <c r="U47" s="278"/>
      <c r="V47" s="278"/>
      <c r="W47" s="277"/>
      <c r="X47" s="278"/>
      <c r="Y47" s="278"/>
      <c r="Z47" s="278"/>
      <c r="AA47" s="277"/>
      <c r="AB47" s="279"/>
      <c r="AC47" s="280"/>
      <c r="AD47" s="187"/>
      <c r="AE47" s="186"/>
      <c r="AF47" s="187"/>
      <c r="AG47" s="188"/>
      <c r="AH47" s="369" t="s">
        <v>200</v>
      </c>
    </row>
    <row r="48" spans="1:34" ht="18" customHeight="1">
      <c r="A48" s="465"/>
      <c r="B48" s="466"/>
      <c r="C48" s="466"/>
      <c r="D48" s="466"/>
      <c r="E48" s="466"/>
      <c r="F48" s="466"/>
      <c r="G48" s="467"/>
      <c r="H48" s="272"/>
      <c r="I48" s="273">
        <v>0</v>
      </c>
      <c r="J48" s="273"/>
      <c r="K48" s="272"/>
      <c r="L48" s="273">
        <v>0</v>
      </c>
      <c r="M48" s="273"/>
      <c r="N48" s="272"/>
      <c r="O48" s="273"/>
      <c r="P48" s="273"/>
      <c r="Q48" s="272"/>
      <c r="R48" s="273">
        <f>+L48+O48</f>
        <v>0</v>
      </c>
      <c r="S48" s="273"/>
      <c r="T48" s="272"/>
      <c r="U48" s="273"/>
      <c r="V48" s="273"/>
      <c r="W48" s="272"/>
      <c r="X48" s="273"/>
      <c r="Y48" s="273"/>
      <c r="Z48" s="273"/>
      <c r="AA48" s="272"/>
      <c r="AB48" s="273">
        <f>U48+R48</f>
        <v>0</v>
      </c>
      <c r="AC48" s="274"/>
      <c r="AD48" s="157"/>
      <c r="AE48" s="178"/>
      <c r="AF48" s="157">
        <f>AB48-L48</f>
        <v>0</v>
      </c>
      <c r="AG48" s="179"/>
      <c r="AH48" s="369" t="s">
        <v>200</v>
      </c>
    </row>
    <row r="49" spans="1:34" ht="18" customHeight="1">
      <c r="A49" s="481" t="s">
        <v>167</v>
      </c>
      <c r="B49" s="482"/>
      <c r="C49" s="482"/>
      <c r="D49" s="482"/>
      <c r="E49" s="482"/>
      <c r="F49" s="482"/>
      <c r="G49" s="483"/>
      <c r="H49" s="269"/>
      <c r="I49" s="270">
        <f>+I46+I48</f>
        <v>37</v>
      </c>
      <c r="J49" s="270"/>
      <c r="K49" s="269"/>
      <c r="L49" s="270">
        <f>+L46+L48</f>
        <v>37</v>
      </c>
      <c r="M49" s="270"/>
      <c r="N49" s="269"/>
      <c r="O49" s="270">
        <f>+O46+O48</f>
        <v>0</v>
      </c>
      <c r="P49" s="270"/>
      <c r="Q49" s="269"/>
      <c r="R49" s="270">
        <f>+R46+R48</f>
        <v>37</v>
      </c>
      <c r="S49" s="270"/>
      <c r="T49" s="269"/>
      <c r="U49" s="270">
        <f>+U46+U48</f>
        <v>0</v>
      </c>
      <c r="V49" s="270"/>
      <c r="W49" s="269"/>
      <c r="X49" s="270">
        <f>+X46+X48</f>
        <v>0</v>
      </c>
      <c r="Y49" s="270"/>
      <c r="Z49" s="270"/>
      <c r="AA49" s="269"/>
      <c r="AB49" s="270">
        <f>+AB46+AB48</f>
        <v>37</v>
      </c>
      <c r="AC49" s="271"/>
      <c r="AD49" s="171"/>
      <c r="AE49" s="170"/>
      <c r="AF49" s="171">
        <f>+AF46+AF48</f>
        <v>0</v>
      </c>
      <c r="AG49" s="174"/>
      <c r="AH49" s="369" t="s">
        <v>200</v>
      </c>
    </row>
    <row r="50" spans="1:34" ht="18" customHeight="1">
      <c r="A50" s="484" t="s">
        <v>165</v>
      </c>
      <c r="B50" s="485"/>
      <c r="C50" s="485"/>
      <c r="D50" s="485"/>
      <c r="E50" s="485"/>
      <c r="F50" s="485"/>
      <c r="G50" s="486"/>
      <c r="H50" s="277"/>
      <c r="I50" s="278"/>
      <c r="J50" s="278"/>
      <c r="K50" s="277"/>
      <c r="L50" s="278"/>
      <c r="M50" s="278"/>
      <c r="N50" s="277"/>
      <c r="O50" s="278"/>
      <c r="P50" s="278"/>
      <c r="Q50" s="277"/>
      <c r="R50" s="278"/>
      <c r="S50" s="278"/>
      <c r="T50" s="277"/>
      <c r="U50" s="278"/>
      <c r="V50" s="278"/>
      <c r="W50" s="277"/>
      <c r="X50" s="278"/>
      <c r="Y50" s="278"/>
      <c r="Z50" s="278"/>
      <c r="AA50" s="277"/>
      <c r="AB50" s="279"/>
      <c r="AC50" s="280"/>
      <c r="AD50" s="187"/>
      <c r="AE50" s="186"/>
      <c r="AF50" s="187"/>
      <c r="AG50" s="188"/>
      <c r="AH50" s="369" t="s">
        <v>200</v>
      </c>
    </row>
    <row r="51" spans="1:34" ht="18" customHeight="1">
      <c r="A51" s="487"/>
      <c r="B51" s="488"/>
      <c r="C51" s="488"/>
      <c r="D51" s="488"/>
      <c r="E51" s="488"/>
      <c r="F51" s="488"/>
      <c r="G51" s="489"/>
      <c r="H51" s="269"/>
      <c r="I51" s="270"/>
      <c r="J51" s="270"/>
      <c r="K51" s="269"/>
      <c r="L51" s="270"/>
      <c r="M51" s="270"/>
      <c r="N51" s="269"/>
      <c r="O51" s="270"/>
      <c r="P51" s="270"/>
      <c r="Q51" s="269"/>
      <c r="R51" s="270"/>
      <c r="S51" s="270"/>
      <c r="T51" s="269"/>
      <c r="U51" s="270"/>
      <c r="V51" s="270"/>
      <c r="W51" s="269"/>
      <c r="X51" s="270"/>
      <c r="Y51" s="270"/>
      <c r="Z51" s="270"/>
      <c r="AA51" s="269"/>
      <c r="AB51" s="270"/>
      <c r="AC51" s="271"/>
      <c r="AD51" s="171"/>
      <c r="AE51" s="170"/>
      <c r="AF51" s="171"/>
      <c r="AG51" s="174"/>
      <c r="AH51" s="369" t="s">
        <v>200</v>
      </c>
    </row>
    <row r="52" spans="1:34" ht="18" customHeight="1">
      <c r="A52" s="479" t="s">
        <v>111</v>
      </c>
      <c r="B52" s="451"/>
      <c r="C52" s="451"/>
      <c r="D52" s="451"/>
      <c r="E52" s="451"/>
      <c r="F52" s="451"/>
      <c r="G52" s="452"/>
      <c r="H52" s="269"/>
      <c r="I52" s="270"/>
      <c r="J52" s="270"/>
      <c r="K52" s="269"/>
      <c r="L52" s="270"/>
      <c r="M52" s="270"/>
      <c r="N52" s="269"/>
      <c r="O52" s="270">
        <v>0</v>
      </c>
      <c r="P52" s="270"/>
      <c r="Q52" s="269"/>
      <c r="R52" s="270"/>
      <c r="S52" s="270"/>
      <c r="T52" s="269"/>
      <c r="U52" s="270">
        <v>0</v>
      </c>
      <c r="V52" s="270"/>
      <c r="W52" s="269"/>
      <c r="X52" s="270">
        <v>0</v>
      </c>
      <c r="Y52" s="270"/>
      <c r="Z52" s="270"/>
      <c r="AA52" s="269"/>
      <c r="AB52" s="270"/>
      <c r="AC52" s="271"/>
      <c r="AD52" s="171"/>
      <c r="AE52" s="170"/>
      <c r="AF52" s="171">
        <f>AB52-L52</f>
        <v>0</v>
      </c>
      <c r="AG52" s="174"/>
      <c r="AH52" s="369" t="s">
        <v>200</v>
      </c>
    </row>
    <row r="53" spans="1:34" ht="18" customHeight="1">
      <c r="A53" s="516" t="s">
        <v>138</v>
      </c>
      <c r="B53" s="517"/>
      <c r="C53" s="517"/>
      <c r="D53" s="517"/>
      <c r="E53" s="517"/>
      <c r="F53" s="517"/>
      <c r="G53" s="518"/>
      <c r="H53" s="272"/>
      <c r="I53" s="273"/>
      <c r="J53" s="273"/>
      <c r="K53" s="272"/>
      <c r="L53" s="273"/>
      <c r="M53" s="273"/>
      <c r="N53" s="272"/>
      <c r="O53" s="273">
        <v>0</v>
      </c>
      <c r="P53" s="273"/>
      <c r="Q53" s="272"/>
      <c r="R53" s="273"/>
      <c r="S53" s="273"/>
      <c r="T53" s="272"/>
      <c r="U53" s="273">
        <v>0</v>
      </c>
      <c r="V53" s="273"/>
      <c r="W53" s="272"/>
      <c r="X53" s="273">
        <v>0</v>
      </c>
      <c r="Y53" s="273"/>
      <c r="Z53" s="273"/>
      <c r="AA53" s="272"/>
      <c r="AB53" s="273"/>
      <c r="AC53" s="274"/>
      <c r="AD53" s="157"/>
      <c r="AE53" s="178"/>
      <c r="AF53" s="157">
        <f>AB53-L53</f>
        <v>0</v>
      </c>
      <c r="AG53" s="179"/>
      <c r="AH53" s="369" t="s">
        <v>200</v>
      </c>
    </row>
    <row r="54" spans="1:34" ht="18" customHeight="1">
      <c r="A54" s="519" t="s">
        <v>166</v>
      </c>
      <c r="B54" s="520"/>
      <c r="C54" s="520"/>
      <c r="D54" s="520"/>
      <c r="E54" s="520"/>
      <c r="F54" s="520"/>
      <c r="G54" s="521"/>
      <c r="H54" s="272"/>
      <c r="I54" s="273">
        <f>I53+I52+I49</f>
        <v>37</v>
      </c>
      <c r="J54" s="273"/>
      <c r="K54" s="272"/>
      <c r="L54" s="273">
        <f>L53+L52+L49</f>
        <v>37</v>
      </c>
      <c r="M54" s="273"/>
      <c r="N54" s="272"/>
      <c r="O54" s="273">
        <f>O53+O52+O49</f>
        <v>0</v>
      </c>
      <c r="P54" s="273"/>
      <c r="Q54" s="272"/>
      <c r="R54" s="273">
        <f>R53+R52+R49</f>
        <v>37</v>
      </c>
      <c r="S54" s="273"/>
      <c r="T54" s="272"/>
      <c r="U54" s="273">
        <f>U53+U52+U49</f>
        <v>0</v>
      </c>
      <c r="V54" s="273"/>
      <c r="W54" s="272"/>
      <c r="X54" s="273">
        <f>X53+X52+X49</f>
        <v>0</v>
      </c>
      <c r="Y54" s="273"/>
      <c r="Z54" s="273"/>
      <c r="AA54" s="272"/>
      <c r="AB54" s="273">
        <f>AB53+AB52+AB49</f>
        <v>37</v>
      </c>
      <c r="AC54" s="274"/>
      <c r="AD54" s="157"/>
      <c r="AE54" s="178"/>
      <c r="AF54" s="157">
        <f>AF53+AF52+AF49</f>
        <v>0</v>
      </c>
      <c r="AG54" s="179"/>
      <c r="AH54" s="369" t="s">
        <v>45</v>
      </c>
    </row>
    <row r="55" spans="1:34" ht="18" customHeight="1">
      <c r="A55" s="526" t="s">
        <v>45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8"/>
      <c r="AH55" s="369"/>
    </row>
    <row r="56" spans="1:34" ht="18" customHeight="1" hidden="1">
      <c r="A56" s="206" t="s">
        <v>174</v>
      </c>
      <c r="B56" s="206"/>
      <c r="C56" s="206"/>
      <c r="D56" s="206"/>
      <c r="E56" s="206"/>
      <c r="F56" s="206"/>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370"/>
    </row>
    <row r="57" spans="1:34" ht="18" customHeight="1" hidden="1">
      <c r="A57" s="143"/>
      <c r="B57" s="144"/>
      <c r="C57" s="144"/>
      <c r="D57" s="144"/>
      <c r="E57" s="144"/>
      <c r="F57" s="144"/>
      <c r="G57" s="144"/>
      <c r="H57" s="145" t="s">
        <v>147</v>
      </c>
      <c r="I57" s="146"/>
      <c r="J57" s="146"/>
      <c r="K57" s="145" t="s">
        <v>148</v>
      </c>
      <c r="L57" s="146"/>
      <c r="M57" s="146"/>
      <c r="N57" s="148">
        <v>2007</v>
      </c>
      <c r="O57" s="149"/>
      <c r="P57" s="149"/>
      <c r="Q57" s="148">
        <v>2007</v>
      </c>
      <c r="R57" s="149"/>
      <c r="S57" s="149"/>
      <c r="T57" s="148">
        <v>2007</v>
      </c>
      <c r="U57" s="149"/>
      <c r="V57" s="149"/>
      <c r="W57" s="148">
        <v>2007</v>
      </c>
      <c r="X57" s="149"/>
      <c r="Y57" s="149"/>
      <c r="Z57" s="147"/>
      <c r="AA57" s="148">
        <v>2007</v>
      </c>
      <c r="AB57" s="149"/>
      <c r="AC57" s="149"/>
      <c r="AD57" s="147"/>
      <c r="AE57" s="145" t="s">
        <v>149</v>
      </c>
      <c r="AF57" s="146"/>
      <c r="AG57" s="150"/>
      <c r="AH57" s="369"/>
    </row>
    <row r="58" spans="1:34" ht="18" customHeight="1" hidden="1">
      <c r="A58" s="151"/>
      <c r="B58" s="152"/>
      <c r="C58" s="153"/>
      <c r="D58" s="153"/>
      <c r="E58" s="154"/>
      <c r="F58" s="152"/>
      <c r="G58" s="154"/>
      <c r="H58" s="155" t="s">
        <v>176</v>
      </c>
      <c r="I58" s="156"/>
      <c r="J58" s="156"/>
      <c r="K58" s="155" t="s">
        <v>175</v>
      </c>
      <c r="L58" s="156"/>
      <c r="M58" s="156"/>
      <c r="N58" s="155" t="s">
        <v>7</v>
      </c>
      <c r="O58" s="158"/>
      <c r="P58" s="158"/>
      <c r="Q58" s="155" t="s">
        <v>189</v>
      </c>
      <c r="R58" s="156"/>
      <c r="S58" s="156"/>
      <c r="T58" s="155" t="s">
        <v>190</v>
      </c>
      <c r="U58" s="158"/>
      <c r="V58" s="158"/>
      <c r="W58" s="155" t="s">
        <v>194</v>
      </c>
      <c r="X58" s="158"/>
      <c r="Y58" s="158"/>
      <c r="Z58" s="157"/>
      <c r="AA58" s="155" t="s">
        <v>181</v>
      </c>
      <c r="AB58" s="156"/>
      <c r="AC58" s="156"/>
      <c r="AD58" s="157"/>
      <c r="AE58" s="155" t="s">
        <v>187</v>
      </c>
      <c r="AF58" s="156"/>
      <c r="AG58" s="159"/>
      <c r="AH58" s="369"/>
    </row>
    <row r="59" spans="1:34" ht="18" customHeight="1" hidden="1" thickBot="1">
      <c r="A59" s="160" t="s">
        <v>182</v>
      </c>
      <c r="B59" s="161"/>
      <c r="C59" s="161"/>
      <c r="D59" s="161"/>
      <c r="E59" s="161"/>
      <c r="F59" s="161"/>
      <c r="G59" s="161"/>
      <c r="H59" s="162" t="s">
        <v>183</v>
      </c>
      <c r="I59" s="163" t="s">
        <v>102</v>
      </c>
      <c r="J59" s="164" t="s">
        <v>185</v>
      </c>
      <c r="K59" s="162" t="s">
        <v>183</v>
      </c>
      <c r="L59" s="163" t="s">
        <v>102</v>
      </c>
      <c r="M59" s="164" t="s">
        <v>185</v>
      </c>
      <c r="N59" s="162" t="s">
        <v>183</v>
      </c>
      <c r="O59" s="163" t="s">
        <v>102</v>
      </c>
      <c r="P59" s="164" t="s">
        <v>185</v>
      </c>
      <c r="Q59" s="162" t="s">
        <v>183</v>
      </c>
      <c r="R59" s="163" t="s">
        <v>102</v>
      </c>
      <c r="S59" s="164" t="s">
        <v>185</v>
      </c>
      <c r="T59" s="162" t="s">
        <v>183</v>
      </c>
      <c r="U59" s="163" t="s">
        <v>102</v>
      </c>
      <c r="V59" s="164" t="s">
        <v>185</v>
      </c>
      <c r="W59" s="162" t="s">
        <v>183</v>
      </c>
      <c r="X59" s="163" t="s">
        <v>102</v>
      </c>
      <c r="Y59" s="164" t="s">
        <v>185</v>
      </c>
      <c r="Z59" s="165"/>
      <c r="AA59" s="162" t="s">
        <v>183</v>
      </c>
      <c r="AB59" s="163" t="s">
        <v>102</v>
      </c>
      <c r="AC59" s="164" t="s">
        <v>185</v>
      </c>
      <c r="AD59" s="165"/>
      <c r="AE59" s="162" t="s">
        <v>183</v>
      </c>
      <c r="AF59" s="163" t="s">
        <v>102</v>
      </c>
      <c r="AG59" s="166" t="s">
        <v>185</v>
      </c>
      <c r="AH59" s="369"/>
    </row>
    <row r="60" spans="1:34" ht="18" customHeight="1" hidden="1">
      <c r="A60" s="167"/>
      <c r="B60" s="510" t="s">
        <v>133</v>
      </c>
      <c r="C60" s="510"/>
      <c r="D60" s="510"/>
      <c r="E60" s="510"/>
      <c r="F60" s="510"/>
      <c r="G60" s="511"/>
      <c r="H60" s="170"/>
      <c r="I60" s="171"/>
      <c r="J60" s="172">
        <v>0</v>
      </c>
      <c r="K60" s="170"/>
      <c r="L60" s="171"/>
      <c r="M60" s="172">
        <v>0</v>
      </c>
      <c r="N60" s="170"/>
      <c r="O60" s="171"/>
      <c r="P60" s="172">
        <v>0</v>
      </c>
      <c r="Q60" s="170">
        <f aca="true" t="shared" si="1" ref="Q60:S63">N60+K60</f>
        <v>0</v>
      </c>
      <c r="R60" s="171">
        <f t="shared" si="1"/>
        <v>0</v>
      </c>
      <c r="S60" s="171">
        <f t="shared" si="1"/>
        <v>0</v>
      </c>
      <c r="T60" s="170">
        <v>0</v>
      </c>
      <c r="U60" s="171">
        <v>0</v>
      </c>
      <c r="V60" s="172">
        <v>0</v>
      </c>
      <c r="W60" s="170">
        <v>0</v>
      </c>
      <c r="X60" s="171">
        <v>0</v>
      </c>
      <c r="Y60" s="172">
        <v>0</v>
      </c>
      <c r="Z60" s="171"/>
      <c r="AA60" s="170">
        <f aca="true" t="shared" si="2" ref="AA60:AC63">T60+Q60</f>
        <v>0</v>
      </c>
      <c r="AB60" s="171">
        <f t="shared" si="2"/>
        <v>0</v>
      </c>
      <c r="AC60" s="172">
        <f t="shared" si="2"/>
        <v>0</v>
      </c>
      <c r="AD60" s="171"/>
      <c r="AE60" s="170">
        <f aca="true" t="shared" si="3" ref="AE60:AG63">AA60-K60</f>
        <v>0</v>
      </c>
      <c r="AF60" s="171">
        <f t="shared" si="3"/>
        <v>0</v>
      </c>
      <c r="AG60" s="173">
        <f t="shared" si="3"/>
        <v>0</v>
      </c>
      <c r="AH60" s="369"/>
    </row>
    <row r="61" spans="1:34" ht="18" customHeight="1" hidden="1">
      <c r="A61" s="167"/>
      <c r="B61" s="514" t="s">
        <v>134</v>
      </c>
      <c r="C61" s="514"/>
      <c r="D61" s="514"/>
      <c r="E61" s="514"/>
      <c r="F61" s="514"/>
      <c r="G61" s="515"/>
      <c r="H61" s="170"/>
      <c r="I61" s="171"/>
      <c r="J61" s="171"/>
      <c r="K61" s="170"/>
      <c r="L61" s="171"/>
      <c r="M61" s="171"/>
      <c r="N61" s="170"/>
      <c r="O61" s="171"/>
      <c r="P61" s="171"/>
      <c r="Q61" s="170">
        <f t="shared" si="1"/>
        <v>0</v>
      </c>
      <c r="R61" s="171">
        <f t="shared" si="1"/>
        <v>0</v>
      </c>
      <c r="S61" s="171">
        <f t="shared" si="1"/>
        <v>0</v>
      </c>
      <c r="T61" s="170"/>
      <c r="U61" s="171"/>
      <c r="V61" s="171"/>
      <c r="W61" s="170"/>
      <c r="X61" s="171"/>
      <c r="Y61" s="171"/>
      <c r="Z61" s="171"/>
      <c r="AA61" s="170">
        <f t="shared" si="2"/>
        <v>0</v>
      </c>
      <c r="AB61" s="171">
        <f t="shared" si="2"/>
        <v>0</v>
      </c>
      <c r="AC61" s="171">
        <f t="shared" si="2"/>
        <v>0</v>
      </c>
      <c r="AD61" s="171"/>
      <c r="AE61" s="170">
        <f t="shared" si="3"/>
        <v>0</v>
      </c>
      <c r="AF61" s="171">
        <f t="shared" si="3"/>
        <v>0</v>
      </c>
      <c r="AG61" s="174">
        <f t="shared" si="3"/>
        <v>0</v>
      </c>
      <c r="AH61" s="369"/>
    </row>
    <row r="62" spans="1:34" ht="18" customHeight="1" hidden="1">
      <c r="A62" s="167"/>
      <c r="B62" s="514" t="s">
        <v>135</v>
      </c>
      <c r="C62" s="514"/>
      <c r="D62" s="514"/>
      <c r="E62" s="514"/>
      <c r="F62" s="514"/>
      <c r="G62" s="515"/>
      <c r="H62" s="170"/>
      <c r="I62" s="171"/>
      <c r="J62" s="171"/>
      <c r="K62" s="170"/>
      <c r="L62" s="171"/>
      <c r="M62" s="171"/>
      <c r="N62" s="170"/>
      <c r="O62" s="171"/>
      <c r="P62" s="171"/>
      <c r="Q62" s="170">
        <f t="shared" si="1"/>
        <v>0</v>
      </c>
      <c r="R62" s="171">
        <f t="shared" si="1"/>
        <v>0</v>
      </c>
      <c r="S62" s="171">
        <f t="shared" si="1"/>
        <v>0</v>
      </c>
      <c r="T62" s="170"/>
      <c r="U62" s="171"/>
      <c r="V62" s="171"/>
      <c r="W62" s="170"/>
      <c r="X62" s="171"/>
      <c r="Y62" s="171"/>
      <c r="Z62" s="171"/>
      <c r="AA62" s="170">
        <f t="shared" si="2"/>
        <v>0</v>
      </c>
      <c r="AB62" s="171">
        <f t="shared" si="2"/>
        <v>0</v>
      </c>
      <c r="AC62" s="171">
        <f t="shared" si="2"/>
        <v>0</v>
      </c>
      <c r="AD62" s="171"/>
      <c r="AE62" s="170">
        <f t="shared" si="3"/>
        <v>0</v>
      </c>
      <c r="AF62" s="171">
        <f t="shared" si="3"/>
        <v>0</v>
      </c>
      <c r="AG62" s="174">
        <f t="shared" si="3"/>
        <v>0</v>
      </c>
      <c r="AH62" s="369"/>
    </row>
    <row r="63" spans="1:34" ht="18" customHeight="1" hidden="1">
      <c r="A63" s="175"/>
      <c r="B63" s="512" t="s">
        <v>136</v>
      </c>
      <c r="C63" s="512"/>
      <c r="D63" s="512"/>
      <c r="E63" s="512"/>
      <c r="F63" s="512"/>
      <c r="G63" s="513"/>
      <c r="H63" s="178"/>
      <c r="I63" s="157"/>
      <c r="J63" s="157"/>
      <c r="K63" s="178"/>
      <c r="L63" s="157"/>
      <c r="M63" s="157"/>
      <c r="N63" s="178"/>
      <c r="O63" s="157"/>
      <c r="P63" s="157"/>
      <c r="Q63" s="178">
        <f t="shared" si="1"/>
        <v>0</v>
      </c>
      <c r="R63" s="157">
        <f t="shared" si="1"/>
        <v>0</v>
      </c>
      <c r="S63" s="157">
        <f t="shared" si="1"/>
        <v>0</v>
      </c>
      <c r="T63" s="178"/>
      <c r="U63" s="157"/>
      <c r="V63" s="157"/>
      <c r="W63" s="178"/>
      <c r="X63" s="157"/>
      <c r="Y63" s="157"/>
      <c r="Z63" s="157"/>
      <c r="AA63" s="178">
        <f t="shared" si="2"/>
        <v>0</v>
      </c>
      <c r="AB63" s="157">
        <f t="shared" si="2"/>
        <v>0</v>
      </c>
      <c r="AC63" s="157">
        <f t="shared" si="2"/>
        <v>0</v>
      </c>
      <c r="AD63" s="157"/>
      <c r="AE63" s="178">
        <f t="shared" si="3"/>
        <v>0</v>
      </c>
      <c r="AF63" s="157">
        <f t="shared" si="3"/>
        <v>0</v>
      </c>
      <c r="AG63" s="179">
        <f t="shared" si="3"/>
        <v>0</v>
      </c>
      <c r="AH63" s="369"/>
    </row>
    <row r="64" spans="1:34" ht="18" customHeight="1" hidden="1">
      <c r="A64" s="180"/>
      <c r="B64" s="181"/>
      <c r="C64" s="181" t="s">
        <v>103</v>
      </c>
      <c r="D64" s="182"/>
      <c r="E64" s="182"/>
      <c r="F64" s="182"/>
      <c r="G64" s="181"/>
      <c r="H64" s="183">
        <f aca="true" t="shared" si="4" ref="H64:Y64">SUM(H60:H63)</f>
        <v>0</v>
      </c>
      <c r="I64" s="184">
        <f t="shared" si="4"/>
        <v>0</v>
      </c>
      <c r="J64" s="184">
        <f t="shared" si="4"/>
        <v>0</v>
      </c>
      <c r="K64" s="183">
        <f t="shared" si="4"/>
        <v>0</v>
      </c>
      <c r="L64" s="184">
        <f t="shared" si="4"/>
        <v>0</v>
      </c>
      <c r="M64" s="184">
        <f t="shared" si="4"/>
        <v>0</v>
      </c>
      <c r="N64" s="183">
        <f t="shared" si="4"/>
        <v>0</v>
      </c>
      <c r="O64" s="184">
        <f t="shared" si="4"/>
        <v>0</v>
      </c>
      <c r="P64" s="184">
        <f t="shared" si="4"/>
        <v>0</v>
      </c>
      <c r="Q64" s="183">
        <f t="shared" si="4"/>
        <v>0</v>
      </c>
      <c r="R64" s="184">
        <f t="shared" si="4"/>
        <v>0</v>
      </c>
      <c r="S64" s="184">
        <f t="shared" si="4"/>
        <v>0</v>
      </c>
      <c r="T64" s="183">
        <f t="shared" si="4"/>
        <v>0</v>
      </c>
      <c r="U64" s="184">
        <f t="shared" si="4"/>
        <v>0</v>
      </c>
      <c r="V64" s="184">
        <f t="shared" si="4"/>
        <v>0</v>
      </c>
      <c r="W64" s="183">
        <f t="shared" si="4"/>
        <v>0</v>
      </c>
      <c r="X64" s="184">
        <f t="shared" si="4"/>
        <v>0</v>
      </c>
      <c r="Y64" s="184">
        <f t="shared" si="4"/>
        <v>0</v>
      </c>
      <c r="Z64" s="184"/>
      <c r="AA64" s="183">
        <f>SUM(AA60:AA63)</f>
        <v>0</v>
      </c>
      <c r="AB64" s="184">
        <f>SUM(AB60:AB63)</f>
        <v>0</v>
      </c>
      <c r="AC64" s="184">
        <f>SUM(AC60:AC63)</f>
        <v>0</v>
      </c>
      <c r="AD64" s="184"/>
      <c r="AE64" s="183">
        <f>SUM(AE60:AE63)</f>
        <v>0</v>
      </c>
      <c r="AF64" s="184">
        <f>SUM(AF60:AF63)</f>
        <v>0</v>
      </c>
      <c r="AG64" s="185">
        <f>SUM(AG60:AG63)</f>
        <v>0</v>
      </c>
      <c r="AH64" s="371"/>
    </row>
    <row r="65" spans="1:34" ht="18" customHeight="1" hidden="1">
      <c r="A65" s="151"/>
      <c r="B65" s="154"/>
      <c r="C65" s="154"/>
      <c r="D65" s="154"/>
      <c r="E65" s="154"/>
      <c r="F65" s="154"/>
      <c r="G65" s="154"/>
      <c r="H65" s="186"/>
      <c r="I65" s="187"/>
      <c r="J65" s="187"/>
      <c r="K65" s="186"/>
      <c r="L65" s="187"/>
      <c r="M65" s="187"/>
      <c r="N65" s="186"/>
      <c r="O65" s="187"/>
      <c r="P65" s="187"/>
      <c r="Q65" s="186"/>
      <c r="R65" s="187"/>
      <c r="S65" s="187"/>
      <c r="T65" s="186"/>
      <c r="U65" s="187"/>
      <c r="V65" s="187"/>
      <c r="W65" s="186"/>
      <c r="X65" s="187"/>
      <c r="Y65" s="187"/>
      <c r="Z65" s="187"/>
      <c r="AA65" s="186"/>
      <c r="AB65" s="187"/>
      <c r="AC65" s="187"/>
      <c r="AD65" s="187"/>
      <c r="AE65" s="186"/>
      <c r="AF65" s="187"/>
      <c r="AG65" s="188"/>
      <c r="AH65" s="369"/>
    </row>
    <row r="66" spans="1:34" ht="18" customHeight="1" hidden="1">
      <c r="A66" s="180" t="s">
        <v>164</v>
      </c>
      <c r="B66" s="176"/>
      <c r="C66" s="177"/>
      <c r="D66" s="177"/>
      <c r="E66" s="177"/>
      <c r="F66" s="177"/>
      <c r="G66" s="176"/>
      <c r="H66" s="178"/>
      <c r="I66" s="157"/>
      <c r="J66" s="157"/>
      <c r="K66" s="178"/>
      <c r="L66" s="157"/>
      <c r="M66" s="157"/>
      <c r="N66" s="178"/>
      <c r="O66" s="157"/>
      <c r="P66" s="157"/>
      <c r="Q66" s="178"/>
      <c r="R66" s="157">
        <f>+L66+O66</f>
        <v>0</v>
      </c>
      <c r="S66" s="157"/>
      <c r="T66" s="178"/>
      <c r="U66" s="157"/>
      <c r="V66" s="157"/>
      <c r="W66" s="178"/>
      <c r="X66" s="157"/>
      <c r="Y66" s="157"/>
      <c r="Z66" s="157"/>
      <c r="AA66" s="178"/>
      <c r="AB66" s="157">
        <f>U66+R66</f>
        <v>0</v>
      </c>
      <c r="AC66" s="157"/>
      <c r="AD66" s="157"/>
      <c r="AE66" s="178"/>
      <c r="AF66" s="157">
        <f>AB66-L66</f>
        <v>0</v>
      </c>
      <c r="AG66" s="179"/>
      <c r="AH66" s="369"/>
    </row>
    <row r="67" spans="1:34" ht="18" customHeight="1" hidden="1">
      <c r="A67" s="167"/>
      <c r="B67" s="168" t="s">
        <v>167</v>
      </c>
      <c r="C67" s="169"/>
      <c r="D67" s="169"/>
      <c r="E67" s="169"/>
      <c r="F67" s="169"/>
      <c r="G67" s="168"/>
      <c r="H67" s="170"/>
      <c r="I67" s="171">
        <f>+I64+I66</f>
        <v>0</v>
      </c>
      <c r="J67" s="171"/>
      <c r="K67" s="170"/>
      <c r="L67" s="171">
        <f>+L64+L66</f>
        <v>0</v>
      </c>
      <c r="M67" s="171"/>
      <c r="N67" s="170"/>
      <c r="O67" s="171">
        <f>+O64+O66</f>
        <v>0</v>
      </c>
      <c r="P67" s="171"/>
      <c r="Q67" s="170"/>
      <c r="R67" s="171">
        <f>+R64+R66</f>
        <v>0</v>
      </c>
      <c r="S67" s="171"/>
      <c r="T67" s="170"/>
      <c r="U67" s="171">
        <f>+U64+U66</f>
        <v>0</v>
      </c>
      <c r="V67" s="171"/>
      <c r="W67" s="170"/>
      <c r="X67" s="171">
        <f>+X64+X66</f>
        <v>0</v>
      </c>
      <c r="Y67" s="171"/>
      <c r="Z67" s="171"/>
      <c r="AA67" s="170"/>
      <c r="AB67" s="171">
        <f>+AB64+AB66</f>
        <v>0</v>
      </c>
      <c r="AC67" s="171"/>
      <c r="AD67" s="171"/>
      <c r="AE67" s="170"/>
      <c r="AF67" s="171">
        <f>+AF64+AF66</f>
        <v>0</v>
      </c>
      <c r="AG67" s="174"/>
      <c r="AH67" s="369"/>
    </row>
    <row r="68" spans="1:34" ht="18" customHeight="1" hidden="1">
      <c r="A68" s="151"/>
      <c r="B68" s="154"/>
      <c r="C68" s="154"/>
      <c r="D68" s="154"/>
      <c r="E68" s="154"/>
      <c r="F68" s="154"/>
      <c r="G68" s="154"/>
      <c r="H68" s="186"/>
      <c r="I68" s="187"/>
      <c r="J68" s="187"/>
      <c r="K68" s="186"/>
      <c r="L68" s="187"/>
      <c r="M68" s="187"/>
      <c r="N68" s="186"/>
      <c r="O68" s="187"/>
      <c r="P68" s="187"/>
      <c r="Q68" s="186"/>
      <c r="R68" s="187"/>
      <c r="S68" s="187"/>
      <c r="T68" s="186"/>
      <c r="U68" s="187"/>
      <c r="V68" s="187"/>
      <c r="W68" s="186"/>
      <c r="X68" s="187"/>
      <c r="Y68" s="187"/>
      <c r="Z68" s="187"/>
      <c r="AA68" s="186"/>
      <c r="AB68" s="187"/>
      <c r="AC68" s="187"/>
      <c r="AD68" s="187"/>
      <c r="AE68" s="186"/>
      <c r="AF68" s="187"/>
      <c r="AG68" s="188"/>
      <c r="AH68" s="369"/>
    </row>
    <row r="69" spans="1:34" ht="18" customHeight="1" hidden="1">
      <c r="A69" s="167"/>
      <c r="B69" s="168" t="s">
        <v>165</v>
      </c>
      <c r="C69" s="168"/>
      <c r="D69" s="168"/>
      <c r="E69" s="168"/>
      <c r="F69" s="168"/>
      <c r="G69" s="168"/>
      <c r="H69" s="170"/>
      <c r="I69" s="171"/>
      <c r="J69" s="171"/>
      <c r="K69" s="170"/>
      <c r="L69" s="171"/>
      <c r="M69" s="171"/>
      <c r="N69" s="170"/>
      <c r="O69" s="171"/>
      <c r="P69" s="171"/>
      <c r="Q69" s="170"/>
      <c r="R69" s="171"/>
      <c r="S69" s="171"/>
      <c r="T69" s="170"/>
      <c r="U69" s="171"/>
      <c r="V69" s="171"/>
      <c r="W69" s="170"/>
      <c r="X69" s="171"/>
      <c r="Y69" s="171"/>
      <c r="Z69" s="171"/>
      <c r="AA69" s="170"/>
      <c r="AB69" s="171"/>
      <c r="AC69" s="171"/>
      <c r="AD69" s="171"/>
      <c r="AE69" s="170"/>
      <c r="AF69" s="171"/>
      <c r="AG69" s="174"/>
      <c r="AH69" s="369"/>
    </row>
    <row r="70" spans="1:34" ht="18" customHeight="1" hidden="1">
      <c r="A70" s="167"/>
      <c r="B70" s="169"/>
      <c r="C70" s="168" t="s">
        <v>111</v>
      </c>
      <c r="D70" s="169"/>
      <c r="E70" s="169"/>
      <c r="F70" s="169"/>
      <c r="G70" s="168"/>
      <c r="H70" s="170"/>
      <c r="I70" s="171"/>
      <c r="J70" s="171"/>
      <c r="K70" s="170"/>
      <c r="L70" s="171"/>
      <c r="M70" s="171"/>
      <c r="N70" s="170"/>
      <c r="O70" s="171">
        <v>0</v>
      </c>
      <c r="P70" s="171"/>
      <c r="Q70" s="170"/>
      <c r="R70" s="171"/>
      <c r="S70" s="171"/>
      <c r="T70" s="170"/>
      <c r="U70" s="171">
        <v>0</v>
      </c>
      <c r="V70" s="171"/>
      <c r="W70" s="170"/>
      <c r="X70" s="171">
        <v>0</v>
      </c>
      <c r="Y70" s="171"/>
      <c r="Z70" s="171"/>
      <c r="AA70" s="170"/>
      <c r="AB70" s="171"/>
      <c r="AC70" s="171"/>
      <c r="AD70" s="171"/>
      <c r="AE70" s="170"/>
      <c r="AF70" s="171">
        <f>AB70-L70</f>
        <v>0</v>
      </c>
      <c r="AG70" s="174"/>
      <c r="AH70" s="369"/>
    </row>
    <row r="71" spans="1:34" ht="18" customHeight="1" hidden="1">
      <c r="A71" s="180"/>
      <c r="B71" s="177"/>
      <c r="C71" s="176" t="s">
        <v>138</v>
      </c>
      <c r="D71" s="177"/>
      <c r="E71" s="177"/>
      <c r="F71" s="177"/>
      <c r="G71" s="176"/>
      <c r="H71" s="178"/>
      <c r="I71" s="157"/>
      <c r="J71" s="157"/>
      <c r="K71" s="178"/>
      <c r="L71" s="157"/>
      <c r="M71" s="157"/>
      <c r="N71" s="178"/>
      <c r="O71" s="157">
        <v>0</v>
      </c>
      <c r="P71" s="157"/>
      <c r="Q71" s="178"/>
      <c r="R71" s="157"/>
      <c r="S71" s="157"/>
      <c r="T71" s="178"/>
      <c r="U71" s="157">
        <v>0</v>
      </c>
      <c r="V71" s="157"/>
      <c r="W71" s="178"/>
      <c r="X71" s="157">
        <v>0</v>
      </c>
      <c r="Y71" s="157"/>
      <c r="Z71" s="157"/>
      <c r="AA71" s="178"/>
      <c r="AB71" s="157"/>
      <c r="AC71" s="157"/>
      <c r="AD71" s="157"/>
      <c r="AE71" s="178"/>
      <c r="AF71" s="157">
        <f>AB71-L71</f>
        <v>0</v>
      </c>
      <c r="AG71" s="179"/>
      <c r="AH71" s="369"/>
    </row>
    <row r="72" spans="1:34" ht="18" customHeight="1" hidden="1">
      <c r="A72" s="180"/>
      <c r="B72" s="176" t="s">
        <v>166</v>
      </c>
      <c r="C72" s="177"/>
      <c r="D72" s="177"/>
      <c r="E72" s="177"/>
      <c r="F72" s="177"/>
      <c r="G72" s="176"/>
      <c r="H72" s="178"/>
      <c r="I72" s="157">
        <f>I71+I70+I67</f>
        <v>0</v>
      </c>
      <c r="J72" s="157"/>
      <c r="K72" s="178"/>
      <c r="L72" s="157">
        <f>L71+L70+L67</f>
        <v>0</v>
      </c>
      <c r="M72" s="157"/>
      <c r="N72" s="178"/>
      <c r="O72" s="157">
        <f>O71+O70+O67</f>
        <v>0</v>
      </c>
      <c r="P72" s="157"/>
      <c r="Q72" s="178"/>
      <c r="R72" s="157">
        <f>R71+R70+R67</f>
        <v>0</v>
      </c>
      <c r="S72" s="157"/>
      <c r="T72" s="178"/>
      <c r="U72" s="157">
        <f>U71+U70+U67</f>
        <v>0</v>
      </c>
      <c r="V72" s="157"/>
      <c r="W72" s="178"/>
      <c r="X72" s="157">
        <f>X71+X70+X67</f>
        <v>0</v>
      </c>
      <c r="Y72" s="157"/>
      <c r="Z72" s="157"/>
      <c r="AA72" s="178"/>
      <c r="AB72" s="157">
        <f>AB71+AB70+AB67</f>
        <v>0</v>
      </c>
      <c r="AC72" s="157"/>
      <c r="AD72" s="157"/>
      <c r="AE72" s="178"/>
      <c r="AF72" s="157">
        <f>AF71+AF70+AF67</f>
        <v>0</v>
      </c>
      <c r="AG72" s="179"/>
      <c r="AH72" s="369"/>
    </row>
    <row r="73" spans="3:34" ht="18" customHeight="1">
      <c r="C73" s="8"/>
      <c r="D73" s="8"/>
      <c r="E73" s="8"/>
      <c r="F73" s="8"/>
      <c r="AH73" s="369"/>
    </row>
    <row r="74" spans="3:34" ht="18" customHeight="1">
      <c r="C74" s="8"/>
      <c r="D74" s="8"/>
      <c r="E74" s="8"/>
      <c r="F74" s="8"/>
      <c r="AH74" s="369"/>
    </row>
    <row r="75" ht="15.75">
      <c r="AH75" s="369"/>
    </row>
    <row r="76" spans="28:34" ht="15.75">
      <c r="AB76" s="126"/>
      <c r="AC76" s="126"/>
      <c r="AD76" s="126"/>
      <c r="AE76" s="126"/>
      <c r="AF76" s="126"/>
      <c r="AG76" s="126"/>
      <c r="AH76" s="373"/>
    </row>
  </sheetData>
  <mergeCells count="51">
    <mergeCell ref="A1:AC1"/>
    <mergeCell ref="A14:Y14"/>
    <mergeCell ref="A15:Y15"/>
    <mergeCell ref="A55:AC55"/>
    <mergeCell ref="A4:AC4"/>
    <mergeCell ref="A5:AC5"/>
    <mergeCell ref="A6:AC6"/>
    <mergeCell ref="A7:AC7"/>
    <mergeCell ref="A22:Y22"/>
    <mergeCell ref="A16:Y16"/>
    <mergeCell ref="AE11:AG11"/>
    <mergeCell ref="AA11:AC11"/>
    <mergeCell ref="B60:G60"/>
    <mergeCell ref="B63:G63"/>
    <mergeCell ref="B61:G61"/>
    <mergeCell ref="B62:G62"/>
    <mergeCell ref="A53:G53"/>
    <mergeCell ref="A54:G54"/>
    <mergeCell ref="W42:Y43"/>
    <mergeCell ref="A21:Y21"/>
    <mergeCell ref="A17:Y17"/>
    <mergeCell ref="A18:Y18"/>
    <mergeCell ref="A34:Y34"/>
    <mergeCell ref="A38:Y38"/>
    <mergeCell ref="A37:Y37"/>
    <mergeCell ref="A35:Y35"/>
    <mergeCell ref="A33:Y33"/>
    <mergeCell ref="A29:Y29"/>
    <mergeCell ref="A23:Y23"/>
    <mergeCell ref="A28:Y28"/>
    <mergeCell ref="A30:Y30"/>
    <mergeCell ref="A31:Y31"/>
    <mergeCell ref="A32:Y32"/>
    <mergeCell ref="A26:Y26"/>
    <mergeCell ref="A27:Y27"/>
    <mergeCell ref="AC12:AC13"/>
    <mergeCell ref="AB12:AB13"/>
    <mergeCell ref="AA12:AA13"/>
    <mergeCell ref="A52:G52"/>
    <mergeCell ref="A42:G44"/>
    <mergeCell ref="A46:G46"/>
    <mergeCell ref="A49:G49"/>
    <mergeCell ref="A50:G51"/>
    <mergeCell ref="A45:G45"/>
    <mergeCell ref="T42:V43"/>
    <mergeCell ref="AA42:AC43"/>
    <mergeCell ref="A47:G48"/>
    <mergeCell ref="H42:J43"/>
    <mergeCell ref="K42:M43"/>
    <mergeCell ref="N42:P43"/>
    <mergeCell ref="Q42:S43"/>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T85"/>
  <sheetViews>
    <sheetView zoomScale="75" zoomScaleNormal="75" zoomScaleSheetLayoutView="50" workbookViewId="0" topLeftCell="A1">
      <selection activeCell="A37" sqref="A37:Y37"/>
    </sheetView>
  </sheetViews>
  <sheetFormatPr defaultColWidth="8.88671875" defaultRowHeight="15"/>
  <cols>
    <col min="1" max="1" width="49.5546875" style="34" customWidth="1"/>
    <col min="2" max="2" width="1.2265625" style="34" customWidth="1"/>
    <col min="3" max="3" width="10.77734375" style="34" customWidth="1"/>
    <col min="4" max="4" width="10.99609375" style="34" customWidth="1"/>
    <col min="5" max="5" width="1.2265625" style="34" customWidth="1"/>
    <col min="6" max="7" width="11.21484375" style="34" customWidth="1"/>
    <col min="8" max="8" width="1.2265625" style="34" customWidth="1"/>
    <col min="9" max="9" width="7.21484375" style="34" customWidth="1"/>
    <col min="10" max="10" width="7.99609375" style="34" customWidth="1"/>
    <col min="11" max="13" width="6.77734375" style="34" customWidth="1"/>
    <col min="14" max="14" width="7.21484375" style="34" customWidth="1"/>
    <col min="15" max="15" width="6.3359375" style="34" customWidth="1"/>
    <col min="16" max="16" width="7.21484375" style="34" customWidth="1"/>
    <col min="17" max="17" width="1.88671875" style="34" customWidth="1"/>
    <col min="18" max="16384" width="7.21484375" style="34" customWidth="1"/>
  </cols>
  <sheetData>
    <row r="1" spans="1:19" ht="15.75">
      <c r="A1" s="550" t="s">
        <v>52</v>
      </c>
      <c r="B1" s="448"/>
      <c r="C1" s="448"/>
      <c r="D1" s="448"/>
      <c r="E1" s="448"/>
      <c r="F1" s="448"/>
      <c r="G1" s="448"/>
      <c r="H1" s="448"/>
      <c r="I1" s="448"/>
      <c r="J1" s="448"/>
      <c r="K1" s="448"/>
      <c r="L1" s="448"/>
      <c r="M1" s="448"/>
      <c r="N1" s="448"/>
      <c r="O1" s="448"/>
      <c r="P1" s="551"/>
      <c r="Q1" s="253" t="s">
        <v>200</v>
      </c>
      <c r="R1" s="255"/>
      <c r="S1" s="255"/>
    </row>
    <row r="2" spans="1:20" ht="18.75" customHeight="1">
      <c r="A2" s="37"/>
      <c r="Q2" s="253"/>
      <c r="T2" s="253"/>
    </row>
    <row r="3" spans="1:20" ht="15.75">
      <c r="A3" s="552" t="s">
        <v>1</v>
      </c>
      <c r="B3" s="532"/>
      <c r="C3" s="532"/>
      <c r="D3" s="532"/>
      <c r="E3" s="532"/>
      <c r="F3" s="532"/>
      <c r="G3" s="532"/>
      <c r="H3" s="532"/>
      <c r="I3" s="532"/>
      <c r="J3" s="532"/>
      <c r="K3" s="532"/>
      <c r="L3" s="532"/>
      <c r="M3" s="532"/>
      <c r="N3" s="532"/>
      <c r="O3" s="532"/>
      <c r="P3" s="553"/>
      <c r="Q3" s="253" t="s">
        <v>200</v>
      </c>
      <c r="R3" s="200"/>
      <c r="S3" s="200"/>
      <c r="T3" s="253"/>
    </row>
    <row r="4" spans="1:19" ht="15.75">
      <c r="A4" s="554" t="s">
        <v>42</v>
      </c>
      <c r="B4" s="532"/>
      <c r="C4" s="532"/>
      <c r="D4" s="532"/>
      <c r="E4" s="532"/>
      <c r="F4" s="532"/>
      <c r="G4" s="532"/>
      <c r="H4" s="532"/>
      <c r="I4" s="532"/>
      <c r="J4" s="532"/>
      <c r="K4" s="532"/>
      <c r="L4" s="532"/>
      <c r="M4" s="532"/>
      <c r="N4" s="532"/>
      <c r="O4" s="532"/>
      <c r="P4" s="532"/>
      <c r="Q4" s="253" t="s">
        <v>200</v>
      </c>
      <c r="R4" s="189"/>
      <c r="S4" s="189"/>
    </row>
    <row r="5" spans="1:20" ht="15">
      <c r="A5" s="555" t="s">
        <v>160</v>
      </c>
      <c r="B5" s="532"/>
      <c r="C5" s="532"/>
      <c r="D5" s="532"/>
      <c r="E5" s="532"/>
      <c r="F5" s="532"/>
      <c r="G5" s="532"/>
      <c r="H5" s="532"/>
      <c r="I5" s="532"/>
      <c r="J5" s="532"/>
      <c r="K5" s="532"/>
      <c r="L5" s="532"/>
      <c r="M5" s="532"/>
      <c r="N5" s="532"/>
      <c r="O5" s="532"/>
      <c r="P5" s="553"/>
      <c r="Q5" s="253" t="s">
        <v>200</v>
      </c>
      <c r="R5" s="200"/>
      <c r="S5" s="200"/>
      <c r="T5" s="253"/>
    </row>
    <row r="6" spans="17:20" ht="12.75">
      <c r="Q6" s="253"/>
      <c r="T6" s="253"/>
    </row>
    <row r="7" spans="17:20" ht="13.5" thickBot="1">
      <c r="Q7" s="253"/>
      <c r="T7" s="253"/>
    </row>
    <row r="8" spans="1:20" ht="37.5" customHeight="1">
      <c r="A8" s="208"/>
      <c r="B8" s="41"/>
      <c r="C8" s="535" t="str">
        <f>+'B. Summary of Requirements '!H42</f>
        <v>FY 2007 Enacted</v>
      </c>
      <c r="D8" s="536"/>
      <c r="E8" s="254"/>
      <c r="F8" s="535" t="str">
        <f>+'B. Summary of Requirements '!K42</f>
        <v>FY 2008 Enacted</v>
      </c>
      <c r="G8" s="536"/>
      <c r="H8" s="254"/>
      <c r="I8" s="556" t="str">
        <f>+'B. Summary of Requirements '!Q42</f>
        <v>FY 2009 Current Services</v>
      </c>
      <c r="J8" s="536"/>
      <c r="K8" s="538" t="s">
        <v>225</v>
      </c>
      <c r="L8" s="539"/>
      <c r="M8" s="539"/>
      <c r="N8" s="540"/>
      <c r="O8" s="556" t="str">
        <f>+'B. Summary of Requirements '!AA42</f>
        <v>FY 2009 Request</v>
      </c>
      <c r="P8" s="536"/>
      <c r="Q8" s="253" t="s">
        <v>200</v>
      </c>
      <c r="R8" s="223"/>
      <c r="S8" s="224"/>
      <c r="T8" s="253"/>
    </row>
    <row r="9" spans="1:20" ht="14.25" customHeight="1">
      <c r="A9" s="41"/>
      <c r="B9" s="41"/>
      <c r="C9" s="494"/>
      <c r="D9" s="537"/>
      <c r="E9" s="254"/>
      <c r="F9" s="459"/>
      <c r="G9" s="461"/>
      <c r="H9" s="254"/>
      <c r="I9" s="459"/>
      <c r="J9" s="461"/>
      <c r="K9" s="543" t="s">
        <v>190</v>
      </c>
      <c r="L9" s="544"/>
      <c r="M9" s="541" t="s">
        <v>194</v>
      </c>
      <c r="N9" s="542"/>
      <c r="O9" s="459"/>
      <c r="P9" s="461"/>
      <c r="Q9" s="253" t="s">
        <v>200</v>
      </c>
      <c r="R9" s="224"/>
      <c r="S9" s="224"/>
      <c r="T9" s="253"/>
    </row>
    <row r="10" spans="1:20" ht="12.75" hidden="1">
      <c r="A10" s="545" t="s">
        <v>150</v>
      </c>
      <c r="B10" s="41"/>
      <c r="C10" s="139"/>
      <c r="D10" s="140"/>
      <c r="E10" s="133"/>
      <c r="F10" s="139"/>
      <c r="G10" s="140"/>
      <c r="H10" s="133"/>
      <c r="I10" s="139"/>
      <c r="J10" s="140"/>
      <c r="K10" s="139"/>
      <c r="L10" s="140"/>
      <c r="M10" s="210"/>
      <c r="N10" s="140"/>
      <c r="O10" s="139"/>
      <c r="P10" s="140"/>
      <c r="Q10" s="253" t="s">
        <v>200</v>
      </c>
      <c r="R10" s="210"/>
      <c r="S10" s="210"/>
      <c r="T10" s="253"/>
    </row>
    <row r="11" spans="1:20" ht="51">
      <c r="A11" s="546"/>
      <c r="B11" s="41"/>
      <c r="C11" s="234" t="s">
        <v>31</v>
      </c>
      <c r="D11" s="235" t="s">
        <v>32</v>
      </c>
      <c r="E11" s="133"/>
      <c r="F11" s="234" t="s">
        <v>31</v>
      </c>
      <c r="G11" s="235" t="s">
        <v>32</v>
      </c>
      <c r="H11" s="133"/>
      <c r="I11" s="234" t="s">
        <v>31</v>
      </c>
      <c r="J11" s="235" t="s">
        <v>32</v>
      </c>
      <c r="K11" s="234" t="s">
        <v>31</v>
      </c>
      <c r="L11" s="235" t="s">
        <v>32</v>
      </c>
      <c r="M11" s="234" t="s">
        <v>31</v>
      </c>
      <c r="N11" s="235" t="s">
        <v>32</v>
      </c>
      <c r="O11" s="234" t="s">
        <v>31</v>
      </c>
      <c r="P11" s="235" t="s">
        <v>32</v>
      </c>
      <c r="Q11" s="253" t="s">
        <v>200</v>
      </c>
      <c r="R11" s="225"/>
      <c r="S11" s="225"/>
      <c r="T11" s="253"/>
    </row>
    <row r="12" spans="1:20" ht="12.75">
      <c r="A12" s="238"/>
      <c r="B12" s="41"/>
      <c r="C12" s="281"/>
      <c r="D12" s="282"/>
      <c r="E12" s="283"/>
      <c r="F12" s="281"/>
      <c r="G12" s="282"/>
      <c r="H12" s="283"/>
      <c r="I12" s="281"/>
      <c r="J12" s="282"/>
      <c r="K12" s="281"/>
      <c r="L12" s="284"/>
      <c r="M12" s="285"/>
      <c r="N12" s="282"/>
      <c r="O12" s="281"/>
      <c r="P12" s="282"/>
      <c r="Q12" s="253" t="s">
        <v>200</v>
      </c>
      <c r="R12" s="212"/>
      <c r="S12" s="212"/>
      <c r="T12" s="253"/>
    </row>
    <row r="13" spans="1:20" ht="12.75">
      <c r="A13" s="45" t="s">
        <v>10</v>
      </c>
      <c r="B13" s="41"/>
      <c r="C13" s="281"/>
      <c r="D13" s="286"/>
      <c r="E13" s="283"/>
      <c r="F13" s="281"/>
      <c r="G13" s="286"/>
      <c r="H13" s="283"/>
      <c r="I13" s="281"/>
      <c r="J13" s="286"/>
      <c r="K13" s="281"/>
      <c r="L13" s="284"/>
      <c r="M13" s="281"/>
      <c r="N13" s="286"/>
      <c r="O13" s="281"/>
      <c r="P13" s="286"/>
      <c r="Q13" s="253" t="s">
        <v>200</v>
      </c>
      <c r="R13" s="213"/>
      <c r="S13" s="226"/>
      <c r="T13" s="253"/>
    </row>
    <row r="14" spans="1:20" ht="12.75">
      <c r="A14" s="239" t="s">
        <v>62</v>
      </c>
      <c r="B14" s="41"/>
      <c r="C14" s="281"/>
      <c r="D14" s="286"/>
      <c r="E14" s="283"/>
      <c r="F14" s="281"/>
      <c r="G14" s="286"/>
      <c r="H14" s="283"/>
      <c r="I14" s="281"/>
      <c r="J14" s="286"/>
      <c r="K14" s="281"/>
      <c r="L14" s="284"/>
      <c r="M14" s="281"/>
      <c r="N14" s="286"/>
      <c r="O14" s="281"/>
      <c r="P14" s="282"/>
      <c r="Q14" s="253" t="s">
        <v>200</v>
      </c>
      <c r="R14" s="213"/>
      <c r="S14" s="226"/>
      <c r="T14" s="253"/>
    </row>
    <row r="15" spans="1:20" ht="25.5">
      <c r="A15" s="240" t="s">
        <v>63</v>
      </c>
      <c r="B15" s="41"/>
      <c r="C15" s="281"/>
      <c r="D15" s="286"/>
      <c r="E15" s="283"/>
      <c r="F15" s="281"/>
      <c r="G15" s="286"/>
      <c r="H15" s="283"/>
      <c r="I15" s="281"/>
      <c r="J15" s="286"/>
      <c r="K15" s="281"/>
      <c r="L15" s="284"/>
      <c r="M15" s="281"/>
      <c r="N15" s="286"/>
      <c r="O15" s="281"/>
      <c r="P15" s="282"/>
      <c r="Q15" s="253" t="s">
        <v>200</v>
      </c>
      <c r="R15" s="213"/>
      <c r="S15" s="226"/>
      <c r="T15" s="253"/>
    </row>
    <row r="16" spans="1:20" ht="25.5">
      <c r="A16" s="240" t="s">
        <v>37</v>
      </c>
      <c r="B16" s="41"/>
      <c r="C16" s="281"/>
      <c r="D16" s="286"/>
      <c r="E16" s="283"/>
      <c r="F16" s="281"/>
      <c r="G16" s="286"/>
      <c r="H16" s="283"/>
      <c r="I16" s="281"/>
      <c r="J16" s="286"/>
      <c r="K16" s="281"/>
      <c r="L16" s="284"/>
      <c r="M16" s="281"/>
      <c r="N16" s="286"/>
      <c r="O16" s="281"/>
      <c r="P16" s="282"/>
      <c r="Q16" s="253" t="s">
        <v>200</v>
      </c>
      <c r="R16" s="213"/>
      <c r="S16" s="226"/>
      <c r="T16" s="253"/>
    </row>
    <row r="17" spans="1:20" ht="13.5" customHeight="1">
      <c r="A17" s="239" t="s">
        <v>64</v>
      </c>
      <c r="B17" s="42"/>
      <c r="C17" s="287"/>
      <c r="D17" s="288"/>
      <c r="E17" s="289"/>
      <c r="F17" s="287"/>
      <c r="G17" s="288"/>
      <c r="H17" s="290"/>
      <c r="I17" s="287"/>
      <c r="J17" s="288"/>
      <c r="K17" s="287"/>
      <c r="L17" s="291"/>
      <c r="M17" s="287"/>
      <c r="N17" s="288"/>
      <c r="O17" s="287"/>
      <c r="P17" s="288"/>
      <c r="Q17" s="253" t="s">
        <v>200</v>
      </c>
      <c r="R17" s="217"/>
      <c r="S17" s="217"/>
      <c r="T17" s="253"/>
    </row>
    <row r="18" spans="1:20" ht="12.75" hidden="1">
      <c r="A18" s="48" t="s">
        <v>2</v>
      </c>
      <c r="B18" s="41"/>
      <c r="C18" s="52"/>
      <c r="D18" s="53"/>
      <c r="E18" s="51"/>
      <c r="F18" s="52"/>
      <c r="G18" s="53"/>
      <c r="H18" s="51"/>
      <c r="I18" s="52"/>
      <c r="J18" s="53"/>
      <c r="K18" s="52"/>
      <c r="L18" s="215"/>
      <c r="M18" s="52"/>
      <c r="N18" s="53"/>
      <c r="O18" s="52"/>
      <c r="P18" s="53"/>
      <c r="Q18" s="253" t="s">
        <v>200</v>
      </c>
      <c r="R18" s="215"/>
      <c r="S18" s="215"/>
      <c r="T18" s="253"/>
    </row>
    <row r="19" spans="1:20" s="35" customFormat="1" ht="12.75">
      <c r="A19" s="56" t="s">
        <v>11</v>
      </c>
      <c r="B19" s="45"/>
      <c r="C19" s="256">
        <f>SUM(C14:C18)</f>
        <v>0</v>
      </c>
      <c r="D19" s="257">
        <f>SUM(D14:D18)</f>
        <v>0</v>
      </c>
      <c r="E19" s="258"/>
      <c r="F19" s="256">
        <f>SUM(F14:F18)</f>
        <v>0</v>
      </c>
      <c r="G19" s="257">
        <f>SUM(G14:G18)</f>
        <v>0</v>
      </c>
      <c r="H19" s="259"/>
      <c r="I19" s="256">
        <f aca="true" t="shared" si="0" ref="I19:P19">SUM(I14:I18)</f>
        <v>0</v>
      </c>
      <c r="J19" s="257">
        <f t="shared" si="0"/>
        <v>0</v>
      </c>
      <c r="K19" s="256">
        <f>SUM(K14:K18)</f>
        <v>0</v>
      </c>
      <c r="L19" s="257">
        <f t="shared" si="0"/>
        <v>0</v>
      </c>
      <c r="M19" s="256">
        <f t="shared" si="0"/>
        <v>0</v>
      </c>
      <c r="N19" s="257">
        <f t="shared" si="0"/>
        <v>0</v>
      </c>
      <c r="O19" s="256">
        <f t="shared" si="0"/>
        <v>0</v>
      </c>
      <c r="P19" s="257">
        <f t="shared" si="0"/>
        <v>0</v>
      </c>
      <c r="Q19" s="253" t="s">
        <v>200</v>
      </c>
      <c r="R19" s="227"/>
      <c r="S19" s="227"/>
      <c r="T19" s="253"/>
    </row>
    <row r="20" spans="1:20" ht="12.75">
      <c r="A20" s="42"/>
      <c r="B20" s="41"/>
      <c r="C20" s="281"/>
      <c r="D20" s="282"/>
      <c r="E20" s="283"/>
      <c r="F20" s="281"/>
      <c r="G20" s="282"/>
      <c r="H20" s="283"/>
      <c r="I20" s="281"/>
      <c r="J20" s="282"/>
      <c r="K20" s="281"/>
      <c r="L20" s="284"/>
      <c r="M20" s="281"/>
      <c r="N20" s="282"/>
      <c r="O20" s="281"/>
      <c r="P20" s="282"/>
      <c r="Q20" s="253" t="s">
        <v>200</v>
      </c>
      <c r="R20" s="212"/>
      <c r="S20" s="212"/>
      <c r="T20" s="253"/>
    </row>
    <row r="21" spans="1:20" ht="25.5">
      <c r="A21" s="55" t="s">
        <v>60</v>
      </c>
      <c r="B21" s="41"/>
      <c r="C21" s="281"/>
      <c r="D21" s="282"/>
      <c r="E21" s="283"/>
      <c r="F21" s="281"/>
      <c r="G21" s="282"/>
      <c r="H21" s="283"/>
      <c r="I21" s="281"/>
      <c r="J21" s="282"/>
      <c r="K21" s="281"/>
      <c r="L21" s="284"/>
      <c r="M21" s="281"/>
      <c r="N21" s="282"/>
      <c r="O21" s="292"/>
      <c r="P21" s="293"/>
      <c r="Q21" s="253" t="s">
        <v>200</v>
      </c>
      <c r="R21" s="212"/>
      <c r="S21" s="212"/>
      <c r="T21" s="253"/>
    </row>
    <row r="22" spans="1:20" ht="25.5">
      <c r="A22" s="240" t="s">
        <v>65</v>
      </c>
      <c r="B22" s="41"/>
      <c r="C22" s="281"/>
      <c r="D22" s="282"/>
      <c r="E22" s="283"/>
      <c r="F22" s="281"/>
      <c r="G22" s="282"/>
      <c r="H22" s="283"/>
      <c r="I22" s="281"/>
      <c r="J22" s="282"/>
      <c r="K22" s="281"/>
      <c r="L22" s="284"/>
      <c r="M22" s="281"/>
      <c r="N22" s="282"/>
      <c r="O22" s="281"/>
      <c r="P22" s="282"/>
      <c r="Q22" s="253" t="s">
        <v>200</v>
      </c>
      <c r="R22" s="212"/>
      <c r="S22" s="212"/>
      <c r="T22" s="253"/>
    </row>
    <row r="23" spans="1:20" ht="12.75">
      <c r="A23" s="239" t="s">
        <v>66</v>
      </c>
      <c r="B23" s="41"/>
      <c r="C23" s="281"/>
      <c r="D23" s="282"/>
      <c r="E23" s="283"/>
      <c r="F23" s="281"/>
      <c r="G23" s="282"/>
      <c r="H23" s="283"/>
      <c r="I23" s="281"/>
      <c r="J23" s="282"/>
      <c r="K23" s="281"/>
      <c r="L23" s="284"/>
      <c r="M23" s="281"/>
      <c r="N23" s="282"/>
      <c r="O23" s="281"/>
      <c r="P23" s="282"/>
      <c r="Q23" s="253" t="s">
        <v>200</v>
      </c>
      <c r="R23" s="212"/>
      <c r="S23" s="212"/>
      <c r="T23" s="253"/>
    </row>
    <row r="24" spans="1:20" ht="12.75">
      <c r="A24" s="239" t="s">
        <v>67</v>
      </c>
      <c r="B24" s="41"/>
      <c r="C24" s="281"/>
      <c r="D24" s="282"/>
      <c r="E24" s="283"/>
      <c r="F24" s="281"/>
      <c r="G24" s="282"/>
      <c r="H24" s="283"/>
      <c r="I24" s="281"/>
      <c r="J24" s="282"/>
      <c r="K24" s="281"/>
      <c r="L24" s="284"/>
      <c r="M24" s="281"/>
      <c r="N24" s="282"/>
      <c r="O24" s="281"/>
      <c r="P24" s="282"/>
      <c r="Q24" s="253" t="s">
        <v>200</v>
      </c>
      <c r="R24" s="212"/>
      <c r="S24" s="212"/>
      <c r="T24" s="253"/>
    </row>
    <row r="25" spans="1:20" ht="12.75">
      <c r="A25" s="239" t="s">
        <v>68</v>
      </c>
      <c r="B25" s="41"/>
      <c r="C25" s="281"/>
      <c r="D25" s="282"/>
      <c r="E25" s="283"/>
      <c r="F25" s="281"/>
      <c r="G25" s="282"/>
      <c r="H25" s="283"/>
      <c r="I25" s="281"/>
      <c r="J25" s="282"/>
      <c r="K25" s="281"/>
      <c r="L25" s="284"/>
      <c r="M25" s="281"/>
      <c r="N25" s="282"/>
      <c r="O25" s="281"/>
      <c r="P25" s="282"/>
      <c r="Q25" s="253" t="s">
        <v>200</v>
      </c>
      <c r="R25" s="212"/>
      <c r="S25" s="212"/>
      <c r="T25" s="253"/>
    </row>
    <row r="26" spans="1:20" ht="25.5">
      <c r="A26" s="240" t="s">
        <v>69</v>
      </c>
      <c r="B26" s="41"/>
      <c r="C26" s="281"/>
      <c r="D26" s="282"/>
      <c r="E26" s="283"/>
      <c r="F26" s="281"/>
      <c r="G26" s="282"/>
      <c r="H26" s="283"/>
      <c r="I26" s="281"/>
      <c r="J26" s="282"/>
      <c r="K26" s="281"/>
      <c r="L26" s="284"/>
      <c r="M26" s="281"/>
      <c r="N26" s="282"/>
      <c r="O26" s="281"/>
      <c r="P26" s="282"/>
      <c r="Q26" s="253" t="s">
        <v>200</v>
      </c>
      <c r="R26" s="212"/>
      <c r="S26" s="212"/>
      <c r="T26" s="253"/>
    </row>
    <row r="27" spans="1:20" ht="12.75">
      <c r="A27" s="239" t="s">
        <v>70</v>
      </c>
      <c r="B27" s="41"/>
      <c r="C27" s="281"/>
      <c r="D27" s="282"/>
      <c r="E27" s="283"/>
      <c r="F27" s="281"/>
      <c r="G27" s="282"/>
      <c r="H27" s="283"/>
      <c r="I27" s="281"/>
      <c r="J27" s="282"/>
      <c r="K27" s="281"/>
      <c r="L27" s="284"/>
      <c r="M27" s="281"/>
      <c r="N27" s="282"/>
      <c r="O27" s="281"/>
      <c r="P27" s="282"/>
      <c r="Q27" s="253" t="s">
        <v>200</v>
      </c>
      <c r="R27" s="212"/>
      <c r="S27" s="212"/>
      <c r="T27" s="253"/>
    </row>
    <row r="28" spans="1:20" ht="25.5">
      <c r="A28" s="240" t="s">
        <v>71</v>
      </c>
      <c r="B28" s="41"/>
      <c r="C28" s="396">
        <v>37</v>
      </c>
      <c r="D28" s="397">
        <v>6278</v>
      </c>
      <c r="E28" s="398"/>
      <c r="F28" s="396">
        <v>37</v>
      </c>
      <c r="G28" s="397">
        <v>6184</v>
      </c>
      <c r="H28" s="398"/>
      <c r="I28" s="396">
        <v>37</v>
      </c>
      <c r="J28" s="397">
        <v>6693</v>
      </c>
      <c r="K28" s="396">
        <v>0</v>
      </c>
      <c r="L28" s="399">
        <v>0</v>
      </c>
      <c r="M28" s="396">
        <v>0</v>
      </c>
      <c r="N28" s="397">
        <v>0</v>
      </c>
      <c r="O28" s="396">
        <f>+I28+K28+M28</f>
        <v>37</v>
      </c>
      <c r="P28" s="397">
        <f>+J28+L28+N28</f>
        <v>6693</v>
      </c>
      <c r="Q28" s="253" t="s">
        <v>200</v>
      </c>
      <c r="R28" s="212"/>
      <c r="S28" s="212"/>
      <c r="T28" s="253"/>
    </row>
    <row r="29" spans="1:20" ht="27.75" customHeight="1">
      <c r="A29" s="240" t="s">
        <v>72</v>
      </c>
      <c r="B29" s="42"/>
      <c r="C29" s="287"/>
      <c r="D29" s="288"/>
      <c r="E29" s="289"/>
      <c r="F29" s="287"/>
      <c r="G29" s="288"/>
      <c r="H29" s="290"/>
      <c r="I29" s="287"/>
      <c r="J29" s="288"/>
      <c r="K29" s="287"/>
      <c r="L29" s="291"/>
      <c r="M29" s="287"/>
      <c r="N29" s="288"/>
      <c r="O29" s="281"/>
      <c r="P29" s="294"/>
      <c r="Q29" s="253" t="s">
        <v>200</v>
      </c>
      <c r="R29" s="217"/>
      <c r="S29" s="217"/>
      <c r="T29" s="253"/>
    </row>
    <row r="30" spans="1:20" ht="12.75">
      <c r="A30" s="56" t="s">
        <v>18</v>
      </c>
      <c r="B30" s="45"/>
      <c r="C30" s="256">
        <v>37</v>
      </c>
      <c r="D30" s="385">
        <v>6278</v>
      </c>
      <c r="E30" s="258"/>
      <c r="F30" s="256">
        <v>37</v>
      </c>
      <c r="G30" s="385">
        <v>6184</v>
      </c>
      <c r="H30" s="259"/>
      <c r="I30" s="256">
        <v>37</v>
      </c>
      <c r="J30" s="385">
        <v>6693</v>
      </c>
      <c r="K30" s="374">
        <f>SUM(K22:K29)</f>
        <v>0</v>
      </c>
      <c r="L30" s="375">
        <f>SUM(L22:L29)</f>
        <v>0</v>
      </c>
      <c r="M30" s="256">
        <f>SUM(M22:M29)</f>
        <v>0</v>
      </c>
      <c r="N30" s="257">
        <f>SUM(N22:N29)</f>
        <v>0</v>
      </c>
      <c r="O30" s="374">
        <v>37</v>
      </c>
      <c r="P30" s="385">
        <v>6693</v>
      </c>
      <c r="Q30" s="253" t="s">
        <v>200</v>
      </c>
      <c r="R30" s="227"/>
      <c r="S30" s="227"/>
      <c r="T30" s="253"/>
    </row>
    <row r="31" spans="1:20" ht="12.75">
      <c r="A31" s="42"/>
      <c r="B31" s="41"/>
      <c r="C31" s="43"/>
      <c r="D31" s="44"/>
      <c r="E31" s="41"/>
      <c r="F31" s="43"/>
      <c r="G31" s="44"/>
      <c r="H31" s="41"/>
      <c r="I31" s="43"/>
      <c r="J31" s="44"/>
      <c r="K31" s="43"/>
      <c r="L31" s="212"/>
      <c r="M31" s="43"/>
      <c r="N31" s="44"/>
      <c r="O31" s="43"/>
      <c r="P31" s="44"/>
      <c r="Q31" s="253" t="s">
        <v>200</v>
      </c>
      <c r="R31" s="212"/>
      <c r="S31" s="212"/>
      <c r="T31" s="253"/>
    </row>
    <row r="32" spans="1:20" ht="25.5">
      <c r="A32" s="55" t="s">
        <v>61</v>
      </c>
      <c r="B32" s="41"/>
      <c r="C32" s="295"/>
      <c r="D32" s="296"/>
      <c r="E32" s="297"/>
      <c r="F32" s="295"/>
      <c r="G32" s="296"/>
      <c r="H32" s="297"/>
      <c r="I32" s="295"/>
      <c r="J32" s="296"/>
      <c r="K32" s="295"/>
      <c r="L32" s="298"/>
      <c r="M32" s="295"/>
      <c r="N32" s="296"/>
      <c r="O32" s="295"/>
      <c r="P32" s="296"/>
      <c r="Q32" s="253" t="s">
        <v>200</v>
      </c>
      <c r="R32" s="212"/>
      <c r="S32" s="212"/>
      <c r="T32" s="253"/>
    </row>
    <row r="33" spans="1:20" ht="38.25">
      <c r="A33" s="240" t="s">
        <v>73</v>
      </c>
      <c r="B33" s="41"/>
      <c r="C33" s="295"/>
      <c r="D33" s="296"/>
      <c r="E33" s="297"/>
      <c r="F33" s="295"/>
      <c r="G33" s="296"/>
      <c r="H33" s="297"/>
      <c r="I33" s="295"/>
      <c r="J33" s="296"/>
      <c r="K33" s="295"/>
      <c r="L33" s="298"/>
      <c r="M33" s="295"/>
      <c r="N33" s="296"/>
      <c r="O33" s="295"/>
      <c r="P33" s="296"/>
      <c r="Q33" s="253" t="s">
        <v>200</v>
      </c>
      <c r="R33" s="212"/>
      <c r="S33" s="212"/>
      <c r="T33" s="253"/>
    </row>
    <row r="34" spans="1:20" ht="12.75">
      <c r="A34" s="239" t="s">
        <v>74</v>
      </c>
      <c r="B34" s="41"/>
      <c r="C34" s="295"/>
      <c r="D34" s="296"/>
      <c r="E34" s="297"/>
      <c r="F34" s="295"/>
      <c r="G34" s="296"/>
      <c r="H34" s="297"/>
      <c r="I34" s="295"/>
      <c r="J34" s="296"/>
      <c r="K34" s="295"/>
      <c r="L34" s="298"/>
      <c r="M34" s="295"/>
      <c r="N34" s="296"/>
      <c r="O34" s="295"/>
      <c r="P34" s="296"/>
      <c r="Q34" s="253" t="s">
        <v>200</v>
      </c>
      <c r="R34" s="212"/>
      <c r="S34" s="212"/>
      <c r="T34" s="253"/>
    </row>
    <row r="35" spans="1:20" ht="38.25">
      <c r="A35" s="240" t="s">
        <v>141</v>
      </c>
      <c r="B35" s="41"/>
      <c r="C35" s="295"/>
      <c r="D35" s="296"/>
      <c r="E35" s="297"/>
      <c r="F35" s="295"/>
      <c r="G35" s="296"/>
      <c r="H35" s="297"/>
      <c r="I35" s="295"/>
      <c r="J35" s="296"/>
      <c r="K35" s="295"/>
      <c r="L35" s="298"/>
      <c r="M35" s="295"/>
      <c r="N35" s="296"/>
      <c r="O35" s="295"/>
      <c r="P35" s="296"/>
      <c r="Q35" s="253" t="s">
        <v>200</v>
      </c>
      <c r="R35" s="212"/>
      <c r="S35" s="212"/>
      <c r="T35" s="253"/>
    </row>
    <row r="36" spans="1:20" ht="38.25">
      <c r="A36" s="240" t="s">
        <v>76</v>
      </c>
      <c r="B36" s="41"/>
      <c r="C36" s="295"/>
      <c r="D36" s="296"/>
      <c r="E36" s="297"/>
      <c r="F36" s="295"/>
      <c r="G36" s="296"/>
      <c r="H36" s="297"/>
      <c r="I36" s="295"/>
      <c r="J36" s="296"/>
      <c r="K36" s="295"/>
      <c r="L36" s="298"/>
      <c r="M36" s="295"/>
      <c r="N36" s="296"/>
      <c r="O36" s="295"/>
      <c r="P36" s="296"/>
      <c r="Q36" s="253" t="s">
        <v>200</v>
      </c>
      <c r="R36" s="212"/>
      <c r="S36" s="212"/>
      <c r="T36" s="253"/>
    </row>
    <row r="37" spans="1:20" ht="25.5">
      <c r="A37" s="240" t="s">
        <v>77</v>
      </c>
      <c r="B37" s="41"/>
      <c r="C37" s="295"/>
      <c r="D37" s="296"/>
      <c r="E37" s="297"/>
      <c r="F37" s="295"/>
      <c r="G37" s="296"/>
      <c r="H37" s="297"/>
      <c r="I37" s="295"/>
      <c r="J37" s="296"/>
      <c r="K37" s="295"/>
      <c r="L37" s="298"/>
      <c r="M37" s="295"/>
      <c r="N37" s="296"/>
      <c r="O37" s="295"/>
      <c r="P37" s="296"/>
      <c r="Q37" s="253" t="s">
        <v>200</v>
      </c>
      <c r="R37" s="212"/>
      <c r="S37" s="212"/>
      <c r="T37" s="253"/>
    </row>
    <row r="38" spans="1:20" ht="25.5">
      <c r="A38" s="240" t="s">
        <v>142</v>
      </c>
      <c r="B38" s="41"/>
      <c r="C38" s="295"/>
      <c r="D38" s="296"/>
      <c r="E38" s="297"/>
      <c r="F38" s="295"/>
      <c r="G38" s="296"/>
      <c r="H38" s="297"/>
      <c r="I38" s="295"/>
      <c r="J38" s="296"/>
      <c r="K38" s="295"/>
      <c r="L38" s="298"/>
      <c r="M38" s="295"/>
      <c r="N38" s="296"/>
      <c r="O38" s="295"/>
      <c r="P38" s="296"/>
      <c r="Q38" s="253" t="s">
        <v>200</v>
      </c>
      <c r="R38" s="212"/>
      <c r="S38" s="212"/>
      <c r="T38" s="253"/>
    </row>
    <row r="39" spans="1:20" ht="12.75">
      <c r="A39" s="239" t="s">
        <v>78</v>
      </c>
      <c r="B39" s="41"/>
      <c r="C39" s="295"/>
      <c r="D39" s="296"/>
      <c r="E39" s="297"/>
      <c r="F39" s="295"/>
      <c r="G39" s="296"/>
      <c r="H39" s="297"/>
      <c r="I39" s="295"/>
      <c r="J39" s="296"/>
      <c r="K39" s="295"/>
      <c r="L39" s="298"/>
      <c r="M39" s="295"/>
      <c r="N39" s="296"/>
      <c r="O39" s="295"/>
      <c r="P39" s="296"/>
      <c r="Q39" s="253" t="s">
        <v>200</v>
      </c>
      <c r="R39" s="212"/>
      <c r="S39" s="212"/>
      <c r="T39" s="253"/>
    </row>
    <row r="40" spans="1:20" ht="12.75" hidden="1">
      <c r="A40" s="48" t="s">
        <v>20</v>
      </c>
      <c r="B40" s="41"/>
      <c r="C40" s="299"/>
      <c r="D40" s="300"/>
      <c r="E40" s="301"/>
      <c r="F40" s="299"/>
      <c r="G40" s="300"/>
      <c r="H40" s="301"/>
      <c r="I40" s="299"/>
      <c r="J40" s="300"/>
      <c r="K40" s="299"/>
      <c r="L40" s="302"/>
      <c r="M40" s="299"/>
      <c r="N40" s="300"/>
      <c r="O40" s="299">
        <f>K40+I40+M40</f>
        <v>0</v>
      </c>
      <c r="P40" s="300">
        <f>N40+J40+L40</f>
        <v>0</v>
      </c>
      <c r="Q40" s="253" t="s">
        <v>200</v>
      </c>
      <c r="R40" s="217"/>
      <c r="S40" s="217"/>
      <c r="T40" s="253"/>
    </row>
    <row r="41" spans="1:20" ht="12.75" hidden="1">
      <c r="A41" s="48" t="s">
        <v>21</v>
      </c>
      <c r="B41" s="41"/>
      <c r="C41" s="303"/>
      <c r="D41" s="304"/>
      <c r="E41" s="301"/>
      <c r="F41" s="303"/>
      <c r="G41" s="304"/>
      <c r="H41" s="301"/>
      <c r="I41" s="303"/>
      <c r="J41" s="304"/>
      <c r="K41" s="303"/>
      <c r="L41" s="305"/>
      <c r="M41" s="303"/>
      <c r="N41" s="304"/>
      <c r="O41" s="303">
        <f>K41+I41+M41</f>
        <v>0</v>
      </c>
      <c r="P41" s="304">
        <f>N41+J41+L41</f>
        <v>0</v>
      </c>
      <c r="Q41" s="253" t="s">
        <v>200</v>
      </c>
      <c r="R41" s="215"/>
      <c r="S41" s="215"/>
      <c r="T41" s="253"/>
    </row>
    <row r="42" spans="1:20" ht="12.75">
      <c r="A42" s="56" t="s">
        <v>22</v>
      </c>
      <c r="B42" s="45"/>
      <c r="C42" s="306">
        <f>SUM(C33:C39)</f>
        <v>0</v>
      </c>
      <c r="D42" s="307">
        <f>SUM(D33:D39)</f>
        <v>0</v>
      </c>
      <c r="E42" s="308"/>
      <c r="F42" s="306">
        <f>SUM(F33:F39)</f>
        <v>0</v>
      </c>
      <c r="G42" s="307">
        <f>SUM(G33:G39)</f>
        <v>0</v>
      </c>
      <c r="H42" s="309"/>
      <c r="I42" s="306">
        <f aca="true" t="shared" si="1" ref="I42:P42">SUM(I33:I39)</f>
        <v>0</v>
      </c>
      <c r="J42" s="307">
        <f t="shared" si="1"/>
        <v>0</v>
      </c>
      <c r="K42" s="306">
        <f t="shared" si="1"/>
        <v>0</v>
      </c>
      <c r="L42" s="310">
        <f t="shared" si="1"/>
        <v>0</v>
      </c>
      <c r="M42" s="306">
        <f t="shared" si="1"/>
        <v>0</v>
      </c>
      <c r="N42" s="307">
        <f t="shared" si="1"/>
        <v>0</v>
      </c>
      <c r="O42" s="306">
        <f t="shared" si="1"/>
        <v>0</v>
      </c>
      <c r="P42" s="307">
        <f t="shared" si="1"/>
        <v>0</v>
      </c>
      <c r="Q42" s="253" t="s">
        <v>200</v>
      </c>
      <c r="R42" s="227"/>
      <c r="S42" s="227"/>
      <c r="T42" s="253"/>
    </row>
    <row r="43" spans="1:20" ht="13.5" thickBot="1">
      <c r="A43" s="41"/>
      <c r="B43" s="41"/>
      <c r="C43" s="41"/>
      <c r="D43" s="41"/>
      <c r="E43" s="41"/>
      <c r="F43" s="41"/>
      <c r="G43" s="41"/>
      <c r="H43" s="41"/>
      <c r="I43" s="41"/>
      <c r="J43" s="41"/>
      <c r="K43" s="41"/>
      <c r="L43" s="41"/>
      <c r="M43" s="232"/>
      <c r="N43" s="41"/>
      <c r="O43" s="41"/>
      <c r="P43" s="41"/>
      <c r="Q43" s="253" t="s">
        <v>200</v>
      </c>
      <c r="R43" s="212"/>
      <c r="S43" s="212"/>
      <c r="T43" s="253"/>
    </row>
    <row r="44" spans="1:20" s="36" customFormat="1" ht="13.5" thickBot="1">
      <c r="A44" s="124" t="s">
        <v>30</v>
      </c>
      <c r="B44" s="125"/>
      <c r="C44" s="436">
        <f>C19+C30+C42</f>
        <v>37</v>
      </c>
      <c r="D44" s="437">
        <f>D19+D30+D42</f>
        <v>6278</v>
      </c>
      <c r="E44" s="426"/>
      <c r="F44" s="436">
        <f>F19+F30+F42</f>
        <v>37</v>
      </c>
      <c r="G44" s="428">
        <f>G19+G30+G42</f>
        <v>6184</v>
      </c>
      <c r="H44" s="429"/>
      <c r="I44" s="427">
        <f aca="true" t="shared" si="2" ref="I44:P44">I19+I30+I42</f>
        <v>37</v>
      </c>
      <c r="J44" s="428">
        <f t="shared" si="2"/>
        <v>6693</v>
      </c>
      <c r="K44" s="427">
        <f t="shared" si="2"/>
        <v>0</v>
      </c>
      <c r="L44" s="428">
        <f t="shared" si="2"/>
        <v>0</v>
      </c>
      <c r="M44" s="427">
        <f t="shared" si="2"/>
        <v>0</v>
      </c>
      <c r="N44" s="428">
        <f t="shared" si="2"/>
        <v>0</v>
      </c>
      <c r="O44" s="427">
        <f t="shared" si="2"/>
        <v>37</v>
      </c>
      <c r="P44" s="428">
        <f t="shared" si="2"/>
        <v>6693</v>
      </c>
      <c r="Q44" s="253" t="s">
        <v>45</v>
      </c>
      <c r="R44" s="60"/>
      <c r="S44" s="61"/>
      <c r="T44" s="253"/>
    </row>
    <row r="45" spans="1:20" s="36" customFormat="1" ht="15">
      <c r="A45" s="549"/>
      <c r="B45" s="527"/>
      <c r="C45" s="527"/>
      <c r="D45" s="527"/>
      <c r="E45" s="527"/>
      <c r="F45" s="527"/>
      <c r="G45" s="527"/>
      <c r="H45" s="527"/>
      <c r="I45" s="527"/>
      <c r="J45" s="527"/>
      <c r="K45" s="527"/>
      <c r="L45" s="527"/>
      <c r="M45" s="527"/>
      <c r="N45" s="527"/>
      <c r="O45" s="527"/>
      <c r="P45" s="527"/>
      <c r="Q45" s="357"/>
      <c r="R45" s="228"/>
      <c r="S45" s="228"/>
      <c r="T45" s="253"/>
    </row>
    <row r="46" spans="1:20" s="36" customFormat="1" ht="15.75" hidden="1">
      <c r="A46" s="38" t="s">
        <v>1</v>
      </c>
      <c r="B46" s="33"/>
      <c r="C46" s="33"/>
      <c r="D46" s="33"/>
      <c r="E46" s="33"/>
      <c r="F46" s="33"/>
      <c r="G46" s="33"/>
      <c r="H46" s="33"/>
      <c r="I46" s="33"/>
      <c r="J46" s="33"/>
      <c r="K46" s="33"/>
      <c r="L46" s="33"/>
      <c r="M46" s="33"/>
      <c r="N46" s="33"/>
      <c r="O46" s="33"/>
      <c r="P46" s="33"/>
      <c r="Q46" s="33"/>
      <c r="R46" s="229"/>
      <c r="S46" s="229"/>
      <c r="T46" s="253"/>
    </row>
    <row r="47" spans="1:20" s="36" customFormat="1" ht="15.75" hidden="1">
      <c r="A47" s="39" t="e">
        <f>+#REF!</f>
        <v>#REF!</v>
      </c>
      <c r="B47" s="33"/>
      <c r="C47" s="33"/>
      <c r="D47" s="33"/>
      <c r="E47" s="33"/>
      <c r="F47" s="33"/>
      <c r="G47" s="33"/>
      <c r="H47" s="33"/>
      <c r="I47" s="33"/>
      <c r="J47" s="33"/>
      <c r="K47" s="33"/>
      <c r="L47" s="33"/>
      <c r="M47" s="33"/>
      <c r="N47" s="33"/>
      <c r="O47" s="33"/>
      <c r="P47" s="33"/>
      <c r="Q47" s="33"/>
      <c r="R47" s="229"/>
      <c r="S47" s="229"/>
      <c r="T47" s="253"/>
    </row>
    <row r="48" spans="1:20" s="36" customFormat="1" ht="12.75" hidden="1">
      <c r="A48" s="40" t="s">
        <v>160</v>
      </c>
      <c r="B48" s="33"/>
      <c r="C48" s="33"/>
      <c r="D48" s="33"/>
      <c r="E48" s="33"/>
      <c r="F48" s="33"/>
      <c r="G48" s="33"/>
      <c r="H48" s="33"/>
      <c r="I48" s="33"/>
      <c r="J48" s="33"/>
      <c r="K48" s="33"/>
      <c r="L48" s="33"/>
      <c r="M48" s="33"/>
      <c r="N48" s="33"/>
      <c r="O48" s="33"/>
      <c r="P48" s="33"/>
      <c r="Q48" s="33"/>
      <c r="R48" s="229"/>
      <c r="S48" s="229"/>
      <c r="T48" s="253"/>
    </row>
    <row r="49" spans="1:20" s="36" customFormat="1" ht="12.75" hidden="1">
      <c r="A49" s="34"/>
      <c r="B49" s="34"/>
      <c r="C49" s="34"/>
      <c r="D49" s="34"/>
      <c r="E49" s="34"/>
      <c r="F49" s="34"/>
      <c r="G49" s="34"/>
      <c r="H49" s="34"/>
      <c r="I49" s="34"/>
      <c r="J49" s="34"/>
      <c r="K49" s="34"/>
      <c r="L49" s="34"/>
      <c r="M49" s="34"/>
      <c r="N49" s="34"/>
      <c r="O49" s="34"/>
      <c r="P49" s="34"/>
      <c r="Q49" s="34"/>
      <c r="R49" s="230"/>
      <c r="S49" s="230"/>
      <c r="T49" s="253"/>
    </row>
    <row r="50" spans="18:20" ht="12.75" hidden="1">
      <c r="R50" s="230"/>
      <c r="S50" s="230"/>
      <c r="T50" s="253"/>
    </row>
    <row r="51" spans="1:20" ht="12.75" hidden="1">
      <c r="A51" s="208" t="s">
        <v>173</v>
      </c>
      <c r="B51" s="41"/>
      <c r="C51" s="131" t="e">
        <f>+#REF!</f>
        <v>#REF!</v>
      </c>
      <c r="D51" s="132"/>
      <c r="E51" s="133"/>
      <c r="F51" s="131" t="e">
        <f>+#REF!</f>
        <v>#REF!</v>
      </c>
      <c r="G51" s="132"/>
      <c r="H51" s="133"/>
      <c r="I51" s="134" t="e">
        <f>+#REF!</f>
        <v>#REF!</v>
      </c>
      <c r="J51" s="132"/>
      <c r="K51" s="134" t="e">
        <f>+#REF!</f>
        <v>#REF!</v>
      </c>
      <c r="L51" s="219"/>
      <c r="M51" s="219"/>
      <c r="N51" s="132"/>
      <c r="O51" s="134" t="e">
        <f>+#REF!</f>
        <v>#REF!</v>
      </c>
      <c r="P51" s="132"/>
      <c r="Q51" s="135"/>
      <c r="R51" s="223"/>
      <c r="S51" s="224"/>
      <c r="T51" s="253"/>
    </row>
    <row r="52" spans="2:20" ht="12.75" hidden="1">
      <c r="B52" s="41"/>
      <c r="C52" s="136" t="e">
        <f>+#REF!</f>
        <v>#REF!</v>
      </c>
      <c r="D52" s="137"/>
      <c r="E52" s="133"/>
      <c r="F52" s="136" t="e">
        <f>+#REF!</f>
        <v>#REF!</v>
      </c>
      <c r="G52" s="138"/>
      <c r="H52" s="133"/>
      <c r="I52" s="136" t="e">
        <f>+#REF!</f>
        <v>#REF!</v>
      </c>
      <c r="J52" s="138"/>
      <c r="K52" s="136" t="s">
        <v>163</v>
      </c>
      <c r="L52" s="209"/>
      <c r="M52" s="209"/>
      <c r="N52" s="138"/>
      <c r="O52" s="136" t="e">
        <f>+#REF!</f>
        <v>#REF!</v>
      </c>
      <c r="P52" s="138"/>
      <c r="Q52" s="135"/>
      <c r="R52" s="224"/>
      <c r="S52" s="224"/>
      <c r="T52" s="253"/>
    </row>
    <row r="53" spans="1:20" ht="12.75" hidden="1">
      <c r="A53" s="547" t="s">
        <v>8</v>
      </c>
      <c r="B53" s="41"/>
      <c r="C53" s="139"/>
      <c r="D53" s="140" t="s">
        <v>185</v>
      </c>
      <c r="E53" s="133"/>
      <c r="F53" s="139"/>
      <c r="G53" s="140" t="s">
        <v>185</v>
      </c>
      <c r="H53" s="133"/>
      <c r="I53" s="139"/>
      <c r="J53" s="140" t="s">
        <v>185</v>
      </c>
      <c r="K53" s="139"/>
      <c r="L53" s="210"/>
      <c r="M53" s="210"/>
      <c r="N53" s="140" t="s">
        <v>185</v>
      </c>
      <c r="O53" s="139"/>
      <c r="P53" s="140" t="s">
        <v>185</v>
      </c>
      <c r="Q53" s="135"/>
      <c r="R53" s="210"/>
      <c r="S53" s="210"/>
      <c r="T53" s="253"/>
    </row>
    <row r="54" spans="1:20" ht="12.75" hidden="1">
      <c r="A54" s="548"/>
      <c r="B54" s="41"/>
      <c r="C54" s="141" t="s">
        <v>102</v>
      </c>
      <c r="D54" s="142" t="s">
        <v>9</v>
      </c>
      <c r="E54" s="133"/>
      <c r="F54" s="141" t="s">
        <v>102</v>
      </c>
      <c r="G54" s="142" t="s">
        <v>9</v>
      </c>
      <c r="H54" s="133"/>
      <c r="I54" s="141" t="s">
        <v>102</v>
      </c>
      <c r="J54" s="142" t="s">
        <v>9</v>
      </c>
      <c r="K54" s="141" t="s">
        <v>102</v>
      </c>
      <c r="L54" s="211"/>
      <c r="M54" s="211"/>
      <c r="N54" s="142" t="s">
        <v>9</v>
      </c>
      <c r="O54" s="141" t="s">
        <v>102</v>
      </c>
      <c r="P54" s="142" t="s">
        <v>9</v>
      </c>
      <c r="Q54" s="135"/>
      <c r="R54" s="225"/>
      <c r="S54" s="225"/>
      <c r="T54" s="253"/>
    </row>
    <row r="55" spans="1:20" ht="12.75" hidden="1">
      <c r="A55" s="42"/>
      <c r="B55" s="41"/>
      <c r="C55" s="43"/>
      <c r="D55" s="44"/>
      <c r="E55" s="41"/>
      <c r="F55" s="43"/>
      <c r="G55" s="44"/>
      <c r="H55" s="41"/>
      <c r="I55" s="43"/>
      <c r="J55" s="44"/>
      <c r="K55" s="43"/>
      <c r="L55" s="212"/>
      <c r="M55" s="212"/>
      <c r="N55" s="44"/>
      <c r="O55" s="43"/>
      <c r="P55" s="44"/>
      <c r="R55" s="212"/>
      <c r="S55" s="212"/>
      <c r="T55" s="253"/>
    </row>
    <row r="56" spans="1:20" ht="12.75" hidden="1">
      <c r="A56" s="45" t="s">
        <v>10</v>
      </c>
      <c r="B56" s="41"/>
      <c r="C56" s="46"/>
      <c r="D56" s="47"/>
      <c r="E56" s="41"/>
      <c r="F56" s="46"/>
      <c r="G56" s="47"/>
      <c r="H56" s="41"/>
      <c r="I56" s="46"/>
      <c r="J56" s="47"/>
      <c r="K56" s="46"/>
      <c r="L56" s="213"/>
      <c r="M56" s="213"/>
      <c r="N56" s="47"/>
      <c r="O56" s="46"/>
      <c r="P56" s="47"/>
      <c r="R56" s="213"/>
      <c r="S56" s="226"/>
      <c r="T56" s="253"/>
    </row>
    <row r="57" spans="1:20" ht="12.75" hidden="1">
      <c r="A57" s="118" t="s">
        <v>3</v>
      </c>
      <c r="B57" s="42"/>
      <c r="C57" s="119"/>
      <c r="D57" s="120"/>
      <c r="E57" s="122"/>
      <c r="F57" s="119"/>
      <c r="G57" s="120"/>
      <c r="H57" s="122"/>
      <c r="I57" s="119"/>
      <c r="J57" s="120"/>
      <c r="K57" s="119"/>
      <c r="L57" s="214"/>
      <c r="M57" s="214"/>
      <c r="N57" s="120"/>
      <c r="O57" s="119">
        <f>K57+I57</f>
        <v>0</v>
      </c>
      <c r="P57" s="120">
        <f>N57+J57</f>
        <v>0</v>
      </c>
      <c r="R57" s="217"/>
      <c r="S57" s="217"/>
      <c r="T57" s="253"/>
    </row>
    <row r="58" spans="1:20" ht="10.5" customHeight="1" hidden="1">
      <c r="A58" s="48" t="s">
        <v>2</v>
      </c>
      <c r="B58" s="41"/>
      <c r="C58" s="52"/>
      <c r="D58" s="53"/>
      <c r="E58" s="51"/>
      <c r="F58" s="52"/>
      <c r="G58" s="53"/>
      <c r="H58" s="51"/>
      <c r="I58" s="52"/>
      <c r="J58" s="53"/>
      <c r="K58" s="52"/>
      <c r="L58" s="215"/>
      <c r="M58" s="215"/>
      <c r="N58" s="53"/>
      <c r="O58" s="52"/>
      <c r="P58" s="53"/>
      <c r="R58" s="215"/>
      <c r="S58" s="215"/>
      <c r="T58" s="253"/>
    </row>
    <row r="59" spans="1:20" ht="12.75" hidden="1">
      <c r="A59" s="56" t="s">
        <v>11</v>
      </c>
      <c r="B59" s="45"/>
      <c r="C59" s="57">
        <f>SUM(C57:C58)</f>
        <v>0</v>
      </c>
      <c r="D59" s="58">
        <f>SUM(D57:D58)</f>
        <v>0</v>
      </c>
      <c r="E59" s="121"/>
      <c r="F59" s="57">
        <f>SUM(F57:F58)</f>
        <v>0</v>
      </c>
      <c r="G59" s="58">
        <f>SUM(G57:G58)</f>
        <v>0</v>
      </c>
      <c r="H59" s="121"/>
      <c r="I59" s="57">
        <f aca="true" t="shared" si="3" ref="I59:P59">SUM(I57:I58)</f>
        <v>0</v>
      </c>
      <c r="J59" s="58">
        <f t="shared" si="3"/>
        <v>0</v>
      </c>
      <c r="K59" s="57">
        <f t="shared" si="3"/>
        <v>0</v>
      </c>
      <c r="L59" s="216"/>
      <c r="M59" s="216"/>
      <c r="N59" s="58">
        <f t="shared" si="3"/>
        <v>0</v>
      </c>
      <c r="O59" s="57">
        <f t="shared" si="3"/>
        <v>0</v>
      </c>
      <c r="P59" s="58">
        <f t="shared" si="3"/>
        <v>0</v>
      </c>
      <c r="Q59" s="35"/>
      <c r="R59" s="227"/>
      <c r="S59" s="227"/>
      <c r="T59" s="253"/>
    </row>
    <row r="60" spans="1:20" ht="12.75" hidden="1">
      <c r="A60" s="42"/>
      <c r="B60" s="41"/>
      <c r="C60" s="43"/>
      <c r="D60" s="44"/>
      <c r="E60" s="41"/>
      <c r="F60" s="43"/>
      <c r="G60" s="44"/>
      <c r="H60" s="41"/>
      <c r="I60" s="43"/>
      <c r="J60" s="44"/>
      <c r="K60" s="43"/>
      <c r="L60" s="212"/>
      <c r="M60" s="212"/>
      <c r="N60" s="44"/>
      <c r="O60" s="43"/>
      <c r="P60" s="44"/>
      <c r="R60" s="212"/>
      <c r="S60" s="212"/>
      <c r="T60" s="253"/>
    </row>
    <row r="61" spans="1:20" ht="25.5" hidden="1">
      <c r="A61" s="55" t="s">
        <v>12</v>
      </c>
      <c r="B61" s="41"/>
      <c r="C61" s="43"/>
      <c r="D61" s="44"/>
      <c r="E61" s="41"/>
      <c r="F61" s="43"/>
      <c r="G61" s="44"/>
      <c r="H61" s="41"/>
      <c r="I61" s="43"/>
      <c r="J61" s="44"/>
      <c r="K61" s="43"/>
      <c r="L61" s="212"/>
      <c r="M61" s="212"/>
      <c r="N61" s="44"/>
      <c r="O61" s="43"/>
      <c r="P61" s="44"/>
      <c r="R61" s="212"/>
      <c r="S61" s="212"/>
      <c r="T61" s="253"/>
    </row>
    <row r="62" spans="1:20" ht="12.75" hidden="1">
      <c r="A62" s="118">
        <v>2.1</v>
      </c>
      <c r="B62" s="42"/>
      <c r="C62" s="119"/>
      <c r="D62" s="120"/>
      <c r="E62" s="122"/>
      <c r="F62" s="119"/>
      <c r="G62" s="120"/>
      <c r="H62" s="122"/>
      <c r="I62" s="119"/>
      <c r="J62" s="120"/>
      <c r="K62" s="119"/>
      <c r="L62" s="214"/>
      <c r="M62" s="214"/>
      <c r="N62" s="120"/>
      <c r="O62" s="119">
        <f>K62+I62</f>
        <v>0</v>
      </c>
      <c r="P62" s="120">
        <f>N62+J62</f>
        <v>0</v>
      </c>
      <c r="R62" s="217"/>
      <c r="S62" s="217"/>
      <c r="T62" s="253"/>
    </row>
    <row r="63" spans="1:20" ht="12.75" hidden="1">
      <c r="A63" s="48" t="s">
        <v>13</v>
      </c>
      <c r="B63" s="41"/>
      <c r="C63" s="49"/>
      <c r="D63" s="50"/>
      <c r="E63" s="51"/>
      <c r="F63" s="49"/>
      <c r="G63" s="50"/>
      <c r="H63" s="51"/>
      <c r="I63" s="49"/>
      <c r="J63" s="50"/>
      <c r="K63" s="49"/>
      <c r="L63" s="217"/>
      <c r="M63" s="217"/>
      <c r="N63" s="50"/>
      <c r="O63" s="49"/>
      <c r="P63" s="50"/>
      <c r="R63" s="217"/>
      <c r="S63" s="217"/>
      <c r="T63" s="253"/>
    </row>
    <row r="64" spans="1:20" ht="12.75" hidden="1">
      <c r="A64" s="48" t="s">
        <v>14</v>
      </c>
      <c r="B64" s="41"/>
      <c r="C64" s="49"/>
      <c r="D64" s="50"/>
      <c r="E64" s="51"/>
      <c r="F64" s="49"/>
      <c r="G64" s="50"/>
      <c r="H64" s="51"/>
      <c r="I64" s="49"/>
      <c r="J64" s="50"/>
      <c r="K64" s="49"/>
      <c r="L64" s="217"/>
      <c r="M64" s="217"/>
      <c r="N64" s="50"/>
      <c r="O64" s="49"/>
      <c r="P64" s="50"/>
      <c r="R64" s="217"/>
      <c r="S64" s="217"/>
      <c r="T64" s="253"/>
    </row>
    <row r="65" spans="1:20" ht="12.75" hidden="1">
      <c r="A65" s="48" t="s">
        <v>15</v>
      </c>
      <c r="B65" s="41"/>
      <c r="C65" s="49"/>
      <c r="D65" s="50"/>
      <c r="E65" s="51"/>
      <c r="F65" s="49"/>
      <c r="G65" s="50"/>
      <c r="H65" s="51"/>
      <c r="I65" s="49"/>
      <c r="J65" s="50"/>
      <c r="K65" s="49"/>
      <c r="L65" s="217"/>
      <c r="M65" s="217"/>
      <c r="N65" s="50"/>
      <c r="O65" s="49"/>
      <c r="P65" s="50"/>
      <c r="R65" s="217"/>
      <c r="S65" s="217"/>
      <c r="T65" s="253"/>
    </row>
    <row r="66" spans="1:20" ht="12.75" hidden="1">
      <c r="A66" s="48" t="s">
        <v>16</v>
      </c>
      <c r="B66" s="41"/>
      <c r="C66" s="49"/>
      <c r="D66" s="50"/>
      <c r="E66" s="51"/>
      <c r="F66" s="49"/>
      <c r="G66" s="50"/>
      <c r="H66" s="51"/>
      <c r="I66" s="49"/>
      <c r="J66" s="50"/>
      <c r="K66" s="49"/>
      <c r="L66" s="217"/>
      <c r="M66" s="217"/>
      <c r="N66" s="50"/>
      <c r="O66" s="49"/>
      <c r="P66" s="50"/>
      <c r="R66" s="217"/>
      <c r="S66" s="217"/>
      <c r="T66" s="253"/>
    </row>
    <row r="67" spans="1:20" ht="12.75" hidden="1">
      <c r="A67" s="48" t="s">
        <v>17</v>
      </c>
      <c r="B67" s="41"/>
      <c r="C67" s="52"/>
      <c r="D67" s="53"/>
      <c r="E67" s="51"/>
      <c r="F67" s="52"/>
      <c r="G67" s="53"/>
      <c r="H67" s="51"/>
      <c r="I67" s="52"/>
      <c r="J67" s="53"/>
      <c r="K67" s="52"/>
      <c r="L67" s="215"/>
      <c r="M67" s="215"/>
      <c r="N67" s="53"/>
      <c r="O67" s="52"/>
      <c r="P67" s="53"/>
      <c r="R67" s="215"/>
      <c r="S67" s="215"/>
      <c r="T67" s="253"/>
    </row>
    <row r="68" spans="1:20" ht="12.75" hidden="1">
      <c r="A68" s="56" t="s">
        <v>18</v>
      </c>
      <c r="B68" s="45"/>
      <c r="C68" s="57">
        <f>SUM(C62:C67)</f>
        <v>0</v>
      </c>
      <c r="D68" s="58">
        <f>SUM(D62:D67)</f>
        <v>0</v>
      </c>
      <c r="E68" s="121"/>
      <c r="F68" s="57">
        <f>SUM(F62:F67)</f>
        <v>0</v>
      </c>
      <c r="G68" s="58">
        <f>SUM(G62:G67)</f>
        <v>0</v>
      </c>
      <c r="H68" s="121"/>
      <c r="I68" s="57">
        <f aca="true" t="shared" si="4" ref="I68:P68">SUM(I62:I67)</f>
        <v>0</v>
      </c>
      <c r="J68" s="58">
        <f t="shared" si="4"/>
        <v>0</v>
      </c>
      <c r="K68" s="57">
        <f t="shared" si="4"/>
        <v>0</v>
      </c>
      <c r="L68" s="216"/>
      <c r="M68" s="216"/>
      <c r="N68" s="58">
        <f t="shared" si="4"/>
        <v>0</v>
      </c>
      <c r="O68" s="57">
        <f t="shared" si="4"/>
        <v>0</v>
      </c>
      <c r="P68" s="58">
        <f t="shared" si="4"/>
        <v>0</v>
      </c>
      <c r="R68" s="227"/>
      <c r="S68" s="227"/>
      <c r="T68" s="253"/>
    </row>
    <row r="69" spans="1:20" ht="12.75" hidden="1">
      <c r="A69" s="42"/>
      <c r="B69" s="41"/>
      <c r="C69" s="43"/>
      <c r="D69" s="44"/>
      <c r="E69" s="41"/>
      <c r="F69" s="43"/>
      <c r="G69" s="44"/>
      <c r="H69" s="41"/>
      <c r="I69" s="43"/>
      <c r="J69" s="44"/>
      <c r="K69" s="43"/>
      <c r="L69" s="212"/>
      <c r="M69" s="212"/>
      <c r="N69" s="44"/>
      <c r="O69" s="43"/>
      <c r="P69" s="44"/>
      <c r="R69" s="212"/>
      <c r="S69" s="212"/>
      <c r="T69" s="253"/>
    </row>
    <row r="70" spans="1:20" ht="25.5" hidden="1">
      <c r="A70" s="55" t="s">
        <v>19</v>
      </c>
      <c r="B70" s="41"/>
      <c r="C70" s="43"/>
      <c r="D70" s="44"/>
      <c r="E70" s="41"/>
      <c r="F70" s="43"/>
      <c r="G70" s="44"/>
      <c r="H70" s="41"/>
      <c r="I70" s="43"/>
      <c r="J70" s="44"/>
      <c r="K70" s="43"/>
      <c r="L70" s="212"/>
      <c r="M70" s="212"/>
      <c r="N70" s="44"/>
      <c r="O70" s="43"/>
      <c r="P70" s="44"/>
      <c r="R70" s="212"/>
      <c r="S70" s="212"/>
      <c r="T70" s="253"/>
    </row>
    <row r="71" spans="1:20" ht="12.75" hidden="1">
      <c r="A71" s="118" t="s">
        <v>4</v>
      </c>
      <c r="B71" s="42"/>
      <c r="C71" s="119"/>
      <c r="D71" s="120"/>
      <c r="E71" s="122"/>
      <c r="F71" s="119"/>
      <c r="G71" s="120"/>
      <c r="H71" s="122"/>
      <c r="I71" s="119"/>
      <c r="J71" s="120"/>
      <c r="K71" s="119"/>
      <c r="L71" s="214"/>
      <c r="M71" s="214"/>
      <c r="N71" s="120"/>
      <c r="O71" s="119">
        <f>K71+I71</f>
        <v>0</v>
      </c>
      <c r="P71" s="120">
        <f>N71+J71</f>
        <v>0</v>
      </c>
      <c r="R71" s="217"/>
      <c r="S71" s="217"/>
      <c r="T71" s="253"/>
    </row>
    <row r="72" spans="1:20" ht="12.75" hidden="1">
      <c r="A72" s="48" t="s">
        <v>20</v>
      </c>
      <c r="B72" s="41"/>
      <c r="C72" s="49"/>
      <c r="D72" s="50"/>
      <c r="E72" s="51"/>
      <c r="F72" s="49"/>
      <c r="G72" s="50"/>
      <c r="H72" s="51"/>
      <c r="I72" s="49"/>
      <c r="J72" s="50"/>
      <c r="K72" s="49"/>
      <c r="L72" s="217"/>
      <c r="M72" s="217"/>
      <c r="N72" s="50"/>
      <c r="O72" s="49"/>
      <c r="P72" s="50"/>
      <c r="R72" s="217"/>
      <c r="S72" s="217"/>
      <c r="T72" s="253"/>
    </row>
    <row r="73" spans="1:20" ht="12.75" hidden="1">
      <c r="A73" s="48" t="s">
        <v>21</v>
      </c>
      <c r="B73" s="41"/>
      <c r="C73" s="52"/>
      <c r="D73" s="53"/>
      <c r="E73" s="51"/>
      <c r="F73" s="52"/>
      <c r="G73" s="53"/>
      <c r="H73" s="51"/>
      <c r="I73" s="52"/>
      <c r="J73" s="53"/>
      <c r="K73" s="52"/>
      <c r="L73" s="215"/>
      <c r="M73" s="215"/>
      <c r="N73" s="53"/>
      <c r="O73" s="52"/>
      <c r="P73" s="53"/>
      <c r="R73" s="215"/>
      <c r="S73" s="215"/>
      <c r="T73" s="253"/>
    </row>
    <row r="74" spans="1:20" ht="12.75" hidden="1">
      <c r="A74" s="56" t="s">
        <v>22</v>
      </c>
      <c r="B74" s="45"/>
      <c r="C74" s="57">
        <f>SUM(C71:C73)</f>
        <v>0</v>
      </c>
      <c r="D74" s="58">
        <f>SUM(D71:D73)</f>
        <v>0</v>
      </c>
      <c r="E74" s="121"/>
      <c r="F74" s="57">
        <f>SUM(F71:F73)</f>
        <v>0</v>
      </c>
      <c r="G74" s="58">
        <f>SUM(G71:G73)</f>
        <v>0</v>
      </c>
      <c r="H74" s="121"/>
      <c r="I74" s="57">
        <f aca="true" t="shared" si="5" ref="I74:P74">SUM(I71:I73)</f>
        <v>0</v>
      </c>
      <c r="J74" s="58">
        <f t="shared" si="5"/>
        <v>0</v>
      </c>
      <c r="K74" s="57">
        <f t="shared" si="5"/>
        <v>0</v>
      </c>
      <c r="L74" s="216"/>
      <c r="M74" s="216"/>
      <c r="N74" s="58">
        <f t="shared" si="5"/>
        <v>0</v>
      </c>
      <c r="O74" s="57">
        <f t="shared" si="5"/>
        <v>0</v>
      </c>
      <c r="P74" s="58">
        <f t="shared" si="5"/>
        <v>0</v>
      </c>
      <c r="R74" s="227"/>
      <c r="S74" s="227"/>
      <c r="T74" s="253"/>
    </row>
    <row r="75" spans="1:20" ht="12.75" hidden="1">
      <c r="A75" s="42"/>
      <c r="B75" s="41"/>
      <c r="C75" s="43"/>
      <c r="D75" s="44"/>
      <c r="E75" s="41"/>
      <c r="F75" s="43"/>
      <c r="G75" s="44"/>
      <c r="H75" s="41"/>
      <c r="I75" s="43"/>
      <c r="J75" s="44"/>
      <c r="K75" s="43"/>
      <c r="L75" s="212"/>
      <c r="M75" s="212"/>
      <c r="N75" s="44"/>
      <c r="O75" s="43"/>
      <c r="P75" s="44"/>
      <c r="R75" s="212"/>
      <c r="S75" s="212"/>
      <c r="T75" s="253"/>
    </row>
    <row r="76" spans="1:20" ht="25.5" hidden="1">
      <c r="A76" s="55" t="s">
        <v>23</v>
      </c>
      <c r="B76" s="41"/>
      <c r="C76" s="43"/>
      <c r="D76" s="44"/>
      <c r="E76" s="41"/>
      <c r="F76" s="43"/>
      <c r="G76" s="44"/>
      <c r="H76" s="41"/>
      <c r="I76" s="43"/>
      <c r="J76" s="44"/>
      <c r="K76" s="43"/>
      <c r="L76" s="212"/>
      <c r="M76" s="212"/>
      <c r="N76" s="44"/>
      <c r="O76" s="43"/>
      <c r="P76" s="44"/>
      <c r="R76" s="212"/>
      <c r="S76" s="212"/>
      <c r="T76" s="253"/>
    </row>
    <row r="77" spans="1:20" ht="12.75" hidden="1">
      <c r="A77" s="118" t="s">
        <v>5</v>
      </c>
      <c r="B77" s="42"/>
      <c r="C77" s="119">
        <v>0</v>
      </c>
      <c r="D77" s="120">
        <v>0</v>
      </c>
      <c r="E77" s="122"/>
      <c r="F77" s="119">
        <v>0</v>
      </c>
      <c r="G77" s="120">
        <v>0</v>
      </c>
      <c r="H77" s="122"/>
      <c r="I77" s="119">
        <v>0</v>
      </c>
      <c r="J77" s="120">
        <v>0</v>
      </c>
      <c r="K77" s="119">
        <v>0</v>
      </c>
      <c r="L77" s="214"/>
      <c r="M77" s="214"/>
      <c r="N77" s="120">
        <v>0</v>
      </c>
      <c r="O77" s="119">
        <f>K77+I77</f>
        <v>0</v>
      </c>
      <c r="P77" s="120">
        <f>N77+J77</f>
        <v>0</v>
      </c>
      <c r="R77" s="217"/>
      <c r="S77" s="217"/>
      <c r="T77" s="253"/>
    </row>
    <row r="78" spans="1:20" ht="12.75" hidden="1">
      <c r="A78" s="48" t="s">
        <v>24</v>
      </c>
      <c r="B78" s="41"/>
      <c r="C78" s="49">
        <v>0</v>
      </c>
      <c r="D78" s="50">
        <v>0</v>
      </c>
      <c r="E78" s="51"/>
      <c r="F78" s="49">
        <v>0</v>
      </c>
      <c r="G78" s="50">
        <v>0</v>
      </c>
      <c r="H78" s="51"/>
      <c r="I78" s="49">
        <v>0</v>
      </c>
      <c r="J78" s="50">
        <v>0</v>
      </c>
      <c r="K78" s="49">
        <v>0</v>
      </c>
      <c r="L78" s="217"/>
      <c r="M78" s="217"/>
      <c r="N78" s="50">
        <v>0</v>
      </c>
      <c r="O78" s="49">
        <v>0</v>
      </c>
      <c r="P78" s="50">
        <v>0</v>
      </c>
      <c r="R78" s="217"/>
      <c r="S78" s="217"/>
      <c r="T78" s="253"/>
    </row>
    <row r="79" spans="1:20" ht="12.75" hidden="1">
      <c r="A79" s="48" t="s">
        <v>25</v>
      </c>
      <c r="B79" s="41"/>
      <c r="C79" s="49">
        <v>0</v>
      </c>
      <c r="D79" s="50">
        <v>0</v>
      </c>
      <c r="E79" s="51"/>
      <c r="F79" s="49">
        <v>0</v>
      </c>
      <c r="G79" s="50">
        <v>0</v>
      </c>
      <c r="H79" s="51"/>
      <c r="I79" s="49">
        <v>0</v>
      </c>
      <c r="J79" s="50">
        <v>0</v>
      </c>
      <c r="K79" s="49">
        <v>0</v>
      </c>
      <c r="L79" s="217"/>
      <c r="M79" s="217"/>
      <c r="N79" s="50">
        <v>0</v>
      </c>
      <c r="O79" s="49">
        <v>0</v>
      </c>
      <c r="P79" s="50">
        <v>0</v>
      </c>
      <c r="R79" s="217"/>
      <c r="S79" s="217"/>
      <c r="T79" s="253"/>
    </row>
    <row r="80" spans="1:20" ht="12.75" hidden="1">
      <c r="A80" s="48" t="s">
        <v>26</v>
      </c>
      <c r="B80" s="41"/>
      <c r="C80" s="49">
        <v>0</v>
      </c>
      <c r="D80" s="50">
        <v>0</v>
      </c>
      <c r="E80" s="51"/>
      <c r="F80" s="49">
        <v>0</v>
      </c>
      <c r="G80" s="50">
        <v>0</v>
      </c>
      <c r="H80" s="51"/>
      <c r="I80" s="49">
        <v>0</v>
      </c>
      <c r="J80" s="50">
        <v>0</v>
      </c>
      <c r="K80" s="49">
        <v>0</v>
      </c>
      <c r="L80" s="217"/>
      <c r="M80" s="217"/>
      <c r="N80" s="50">
        <v>0</v>
      </c>
      <c r="O80" s="49">
        <v>0</v>
      </c>
      <c r="P80" s="50">
        <v>0</v>
      </c>
      <c r="R80" s="217"/>
      <c r="S80" s="217"/>
      <c r="T80" s="253"/>
    </row>
    <row r="81" spans="1:20" ht="12.75" hidden="1">
      <c r="A81" s="48" t="s">
        <v>27</v>
      </c>
      <c r="B81" s="41"/>
      <c r="C81" s="49">
        <v>0</v>
      </c>
      <c r="D81" s="50">
        <v>0</v>
      </c>
      <c r="E81" s="51"/>
      <c r="F81" s="49">
        <v>0</v>
      </c>
      <c r="G81" s="50">
        <v>0</v>
      </c>
      <c r="H81" s="51"/>
      <c r="I81" s="49">
        <v>0</v>
      </c>
      <c r="J81" s="50">
        <v>0</v>
      </c>
      <c r="K81" s="49">
        <v>0</v>
      </c>
      <c r="L81" s="217"/>
      <c r="M81" s="217"/>
      <c r="N81" s="50">
        <v>0</v>
      </c>
      <c r="O81" s="49">
        <v>0</v>
      </c>
      <c r="P81" s="50">
        <v>0</v>
      </c>
      <c r="R81" s="217"/>
      <c r="S81" s="217"/>
      <c r="T81" s="253"/>
    </row>
    <row r="82" spans="1:20" ht="12.75" hidden="1">
      <c r="A82" s="48" t="s">
        <v>28</v>
      </c>
      <c r="B82" s="41"/>
      <c r="C82" s="52">
        <v>0</v>
      </c>
      <c r="D82" s="53">
        <v>0</v>
      </c>
      <c r="E82" s="51"/>
      <c r="F82" s="52">
        <v>0</v>
      </c>
      <c r="G82" s="53">
        <v>0</v>
      </c>
      <c r="H82" s="51"/>
      <c r="I82" s="52">
        <v>0</v>
      </c>
      <c r="J82" s="53">
        <v>0</v>
      </c>
      <c r="K82" s="52">
        <v>0</v>
      </c>
      <c r="L82" s="215"/>
      <c r="M82" s="215"/>
      <c r="N82" s="53">
        <v>0</v>
      </c>
      <c r="O82" s="52">
        <v>0</v>
      </c>
      <c r="P82" s="53">
        <v>0</v>
      </c>
      <c r="R82" s="215"/>
      <c r="S82" s="215"/>
      <c r="T82" s="253"/>
    </row>
    <row r="83" spans="1:20" ht="12.75" hidden="1">
      <c r="A83" s="56" t="s">
        <v>29</v>
      </c>
      <c r="B83" s="45"/>
      <c r="C83" s="57">
        <f>SUM(C77:C82)</f>
        <v>0</v>
      </c>
      <c r="D83" s="58">
        <f>SUM(D77:D82)</f>
        <v>0</v>
      </c>
      <c r="E83" s="54"/>
      <c r="F83" s="57">
        <f>SUM(F77:F82)</f>
        <v>0</v>
      </c>
      <c r="G83" s="58">
        <f>SUM(G77:G82)</f>
        <v>0</v>
      </c>
      <c r="H83" s="121"/>
      <c r="I83" s="57">
        <f aca="true" t="shared" si="6" ref="I83:P83">SUM(I77:I82)</f>
        <v>0</v>
      </c>
      <c r="J83" s="58">
        <f t="shared" si="6"/>
        <v>0</v>
      </c>
      <c r="K83" s="57">
        <f t="shared" si="6"/>
        <v>0</v>
      </c>
      <c r="L83" s="216"/>
      <c r="M83" s="216"/>
      <c r="N83" s="58">
        <f t="shared" si="6"/>
        <v>0</v>
      </c>
      <c r="O83" s="57">
        <f t="shared" si="6"/>
        <v>0</v>
      </c>
      <c r="P83" s="58">
        <f t="shared" si="6"/>
        <v>0</v>
      </c>
      <c r="R83" s="227"/>
      <c r="S83" s="227"/>
      <c r="T83" s="253"/>
    </row>
    <row r="84" spans="1:20" ht="12.75" hidden="1">
      <c r="A84" s="41"/>
      <c r="B84" s="41"/>
      <c r="C84" s="41"/>
      <c r="D84" s="41"/>
      <c r="E84" s="41"/>
      <c r="F84" s="41"/>
      <c r="G84" s="41"/>
      <c r="H84" s="41"/>
      <c r="I84" s="41"/>
      <c r="J84" s="41"/>
      <c r="K84" s="41"/>
      <c r="L84" s="41"/>
      <c r="M84" s="41"/>
      <c r="N84" s="41"/>
      <c r="O84" s="41"/>
      <c r="P84" s="41"/>
      <c r="R84" s="212"/>
      <c r="S84" s="212"/>
      <c r="T84" s="253"/>
    </row>
    <row r="85" spans="1:20" ht="13.5" hidden="1" thickBot="1">
      <c r="A85" s="124" t="s">
        <v>30</v>
      </c>
      <c r="B85" s="125"/>
      <c r="C85" s="123">
        <f>C59+C68+C74+C83</f>
        <v>0</v>
      </c>
      <c r="D85" s="59">
        <f>D59+D68+D74+D83</f>
        <v>0</v>
      </c>
      <c r="E85" s="125"/>
      <c r="F85" s="123">
        <f>F59+F68+F74+F83</f>
        <v>0</v>
      </c>
      <c r="G85" s="59">
        <f>G59+G68+G74+G83</f>
        <v>0</v>
      </c>
      <c r="H85" s="125"/>
      <c r="I85" s="123">
        <f aca="true" t="shared" si="7" ref="I85:P85">I59+I68+I74+I83</f>
        <v>0</v>
      </c>
      <c r="J85" s="59">
        <f t="shared" si="7"/>
        <v>0</v>
      </c>
      <c r="K85" s="123">
        <f t="shared" si="7"/>
        <v>0</v>
      </c>
      <c r="L85" s="218"/>
      <c r="M85" s="218"/>
      <c r="N85" s="59">
        <f t="shared" si="7"/>
        <v>0</v>
      </c>
      <c r="O85" s="123">
        <f t="shared" si="7"/>
        <v>0</v>
      </c>
      <c r="P85" s="59">
        <f t="shared" si="7"/>
        <v>0</v>
      </c>
      <c r="Q85" s="36"/>
      <c r="R85" s="60"/>
      <c r="S85" s="61"/>
      <c r="T85" s="253"/>
    </row>
  </sheetData>
  <mergeCells count="14">
    <mergeCell ref="A10:A11"/>
    <mergeCell ref="A53:A54"/>
    <mergeCell ref="A45:P45"/>
    <mergeCell ref="A1:P1"/>
    <mergeCell ref="A3:P3"/>
    <mergeCell ref="A4:P4"/>
    <mergeCell ref="A5:P5"/>
    <mergeCell ref="I8:J9"/>
    <mergeCell ref="O8:P9"/>
    <mergeCell ref="F8:G9"/>
    <mergeCell ref="C8:D9"/>
    <mergeCell ref="K8:N8"/>
    <mergeCell ref="M9:N9"/>
    <mergeCell ref="K9:L9"/>
  </mergeCells>
  <printOptions horizontalCentered="1"/>
  <pageMargins left="0.75" right="0.75" top="1" bottom="1" header="0.5" footer="0.5"/>
  <pageSetup fitToHeight="1" fitToWidth="1" horizontalDpi="600" verticalDpi="600" orientation="landscape" scale="59" r:id="rId1"/>
  <headerFooter alignWithMargins="0">
    <oddFooter>&amp;C&amp;"Times New Roman,Regular"Exhibit D - Resources by DOJ Strategic Goals &amp; Strategic Objectives</oddFooter>
  </headerFooter>
  <rowBreaks count="1" manualBreakCount="1">
    <brk id="45" max="16" man="1"/>
  </rowBreaks>
</worksheet>
</file>

<file path=xl/worksheets/sheet4.xml><?xml version="1.0" encoding="utf-8"?>
<worksheet xmlns="http://schemas.openxmlformats.org/spreadsheetml/2006/main" xmlns:r="http://schemas.openxmlformats.org/officeDocument/2006/relationships">
  <sheetPr codeName="Sheet10"/>
  <dimension ref="A1:AA46"/>
  <sheetViews>
    <sheetView workbookViewId="0" topLeftCell="A1">
      <selection activeCell="A37" sqref="A37:Y37"/>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358" customWidth="1"/>
  </cols>
  <sheetData>
    <row r="1" spans="1:14" ht="15.75">
      <c r="A1" s="550" t="s">
        <v>51</v>
      </c>
      <c r="B1" s="448"/>
      <c r="C1" s="448"/>
      <c r="D1" s="448"/>
      <c r="E1" s="448"/>
      <c r="F1" s="448"/>
      <c r="G1" s="448"/>
      <c r="H1" s="448"/>
      <c r="I1" s="448"/>
      <c r="J1" s="448"/>
      <c r="K1" s="448"/>
      <c r="L1" s="448"/>
      <c r="M1" s="551"/>
      <c r="N1" s="358" t="s">
        <v>200</v>
      </c>
    </row>
    <row r="2" spans="1:14" ht="15.75">
      <c r="A2" s="233" t="s">
        <v>184</v>
      </c>
      <c r="N2" s="358" t="s">
        <v>200</v>
      </c>
    </row>
    <row r="3" spans="1:27" ht="15" customHeight="1">
      <c r="A3" s="552" t="s">
        <v>158</v>
      </c>
      <c r="B3" s="532"/>
      <c r="C3" s="532"/>
      <c r="D3" s="532"/>
      <c r="E3" s="532"/>
      <c r="F3" s="532"/>
      <c r="G3" s="532"/>
      <c r="H3" s="532"/>
      <c r="I3" s="532"/>
      <c r="J3" s="532"/>
      <c r="K3" s="532"/>
      <c r="L3" s="532"/>
      <c r="M3" s="532"/>
      <c r="N3" s="358" t="s">
        <v>200</v>
      </c>
      <c r="O3" s="189"/>
      <c r="P3" s="189"/>
      <c r="Q3" s="189"/>
      <c r="R3" s="189"/>
      <c r="S3" s="189"/>
      <c r="T3" s="189"/>
      <c r="U3" s="189"/>
      <c r="V3" s="189"/>
      <c r="W3" s="189"/>
      <c r="X3" s="189"/>
      <c r="Y3" s="189"/>
      <c r="Z3" s="189"/>
      <c r="AA3" s="190"/>
    </row>
    <row r="4" spans="1:27" ht="15.75">
      <c r="A4" s="554" t="str">
        <f>+'B. Summary of Requirements '!A5</f>
        <v>Office of Legal Counsel</v>
      </c>
      <c r="B4" s="532"/>
      <c r="C4" s="532"/>
      <c r="D4" s="532"/>
      <c r="E4" s="532"/>
      <c r="F4" s="532"/>
      <c r="G4" s="532"/>
      <c r="H4" s="532"/>
      <c r="I4" s="532"/>
      <c r="J4" s="532"/>
      <c r="K4" s="532"/>
      <c r="L4" s="532"/>
      <c r="M4" s="553"/>
      <c r="N4" s="358" t="s">
        <v>200</v>
      </c>
      <c r="O4" s="200"/>
      <c r="P4" s="189"/>
      <c r="Q4" s="189"/>
      <c r="R4" s="189"/>
      <c r="S4" s="189"/>
      <c r="T4" s="189"/>
      <c r="U4" s="189"/>
      <c r="V4" s="189"/>
      <c r="W4" s="189"/>
      <c r="X4" s="189"/>
      <c r="Y4" s="189"/>
      <c r="Z4" s="189"/>
      <c r="AA4" s="190"/>
    </row>
    <row r="5" spans="1:27" ht="7.5" customHeight="1">
      <c r="A5" s="193"/>
      <c r="B5" s="194"/>
      <c r="C5" s="194"/>
      <c r="D5" s="194"/>
      <c r="E5" s="194"/>
      <c r="F5" s="194"/>
      <c r="G5" s="194"/>
      <c r="H5" s="194"/>
      <c r="I5" s="194"/>
      <c r="J5" s="194"/>
      <c r="K5" s="194"/>
      <c r="L5" s="194"/>
      <c r="M5" s="194"/>
      <c r="N5" s="358" t="s">
        <v>200</v>
      </c>
      <c r="O5" s="194"/>
      <c r="P5" s="191"/>
      <c r="Q5" s="191"/>
      <c r="R5" s="191"/>
      <c r="S5" s="191"/>
      <c r="T5" s="191"/>
      <c r="U5" s="191"/>
      <c r="V5" s="191"/>
      <c r="W5" s="191"/>
      <c r="X5" s="191"/>
      <c r="Y5" s="191"/>
      <c r="Z5" s="191"/>
      <c r="AA5" s="192"/>
    </row>
    <row r="6" spans="1:15" ht="10.5" customHeight="1">
      <c r="A6" s="557" t="s">
        <v>190</v>
      </c>
      <c r="B6" s="558"/>
      <c r="C6" s="558"/>
      <c r="D6" s="558"/>
      <c r="E6" s="558"/>
      <c r="F6" s="558"/>
      <c r="G6" s="558"/>
      <c r="H6" s="558"/>
      <c r="I6" s="558"/>
      <c r="J6" s="558"/>
      <c r="K6" s="558"/>
      <c r="L6" s="558"/>
      <c r="M6" s="558"/>
      <c r="N6" s="358" t="s">
        <v>200</v>
      </c>
      <c r="O6" s="195"/>
    </row>
    <row r="7" spans="1:15" ht="7.5" customHeight="1">
      <c r="A7" s="67"/>
      <c r="B7" s="67"/>
      <c r="C7" s="67"/>
      <c r="D7" s="67"/>
      <c r="E7" s="67"/>
      <c r="F7" s="67"/>
      <c r="G7" s="67"/>
      <c r="H7" s="67"/>
      <c r="I7" s="67"/>
      <c r="J7" s="67"/>
      <c r="K7" s="67"/>
      <c r="L7" s="67"/>
      <c r="M7" s="67"/>
      <c r="N7" s="358" t="s">
        <v>200</v>
      </c>
      <c r="O7" s="67"/>
    </row>
    <row r="8" spans="1:15" ht="36.75" customHeight="1">
      <c r="A8" s="560" t="s">
        <v>211</v>
      </c>
      <c r="B8" s="564"/>
      <c r="C8" s="564"/>
      <c r="D8" s="564"/>
      <c r="E8" s="564"/>
      <c r="F8" s="564"/>
      <c r="G8" s="564"/>
      <c r="H8" s="564"/>
      <c r="I8" s="564"/>
      <c r="J8" s="564"/>
      <c r="K8" s="564"/>
      <c r="L8" s="564"/>
      <c r="M8" s="564"/>
      <c r="N8" s="358" t="s">
        <v>200</v>
      </c>
      <c r="O8" s="197"/>
    </row>
    <row r="9" spans="1:15" ht="4.5" customHeight="1">
      <c r="A9" s="67"/>
      <c r="B9" s="67"/>
      <c r="C9" s="67"/>
      <c r="D9" s="67"/>
      <c r="E9" s="67"/>
      <c r="F9" s="67"/>
      <c r="G9" s="67"/>
      <c r="H9" s="67"/>
      <c r="I9" s="67"/>
      <c r="J9" s="67"/>
      <c r="K9" s="67"/>
      <c r="L9" s="67"/>
      <c r="M9" s="67"/>
      <c r="N9" s="358" t="s">
        <v>200</v>
      </c>
      <c r="O9" s="67"/>
    </row>
    <row r="10" spans="1:15" ht="37.5" customHeight="1">
      <c r="A10" s="566" t="s">
        <v>212</v>
      </c>
      <c r="B10" s="567"/>
      <c r="C10" s="567"/>
      <c r="D10" s="567"/>
      <c r="E10" s="567"/>
      <c r="F10" s="567"/>
      <c r="G10" s="567"/>
      <c r="H10" s="567"/>
      <c r="I10" s="567"/>
      <c r="J10" s="567"/>
      <c r="K10" s="567"/>
      <c r="L10" s="567"/>
      <c r="M10" s="567"/>
      <c r="N10" s="358" t="s">
        <v>200</v>
      </c>
      <c r="O10" s="199"/>
    </row>
    <row r="11" spans="1:15" ht="4.5" customHeight="1">
      <c r="A11" s="67"/>
      <c r="B11" s="67"/>
      <c r="C11" s="67"/>
      <c r="D11" s="67"/>
      <c r="E11" s="67"/>
      <c r="F11" s="67"/>
      <c r="G11" s="67"/>
      <c r="H11" s="67"/>
      <c r="I11" s="67"/>
      <c r="J11" s="67"/>
      <c r="K11" s="67"/>
      <c r="L11" s="67"/>
      <c r="M11" s="67"/>
      <c r="N11" s="358" t="s">
        <v>200</v>
      </c>
      <c r="O11" s="67"/>
    </row>
    <row r="12" spans="1:15" ht="36.75" customHeight="1">
      <c r="A12" s="560" t="s">
        <v>213</v>
      </c>
      <c r="B12" s="564"/>
      <c r="C12" s="564"/>
      <c r="D12" s="564"/>
      <c r="E12" s="564"/>
      <c r="F12" s="564"/>
      <c r="G12" s="564"/>
      <c r="H12" s="564"/>
      <c r="I12" s="564"/>
      <c r="J12" s="564"/>
      <c r="K12" s="564"/>
      <c r="L12" s="565"/>
      <c r="M12" s="67"/>
      <c r="N12" s="358" t="s">
        <v>200</v>
      </c>
      <c r="O12" s="67"/>
    </row>
    <row r="13" spans="1:15" ht="3.75" customHeight="1">
      <c r="A13" s="67"/>
      <c r="B13" s="67"/>
      <c r="C13" s="67"/>
      <c r="D13" s="67"/>
      <c r="E13" s="251"/>
      <c r="F13" s="251"/>
      <c r="G13" s="251"/>
      <c r="J13" s="67"/>
      <c r="K13" s="67"/>
      <c r="L13" s="67"/>
      <c r="M13" s="67"/>
      <c r="N13" s="358" t="s">
        <v>200</v>
      </c>
      <c r="O13" s="67"/>
    </row>
    <row r="14" spans="1:15" ht="24" customHeight="1">
      <c r="A14" s="560" t="s">
        <v>214</v>
      </c>
      <c r="B14" s="571"/>
      <c r="C14" s="571"/>
      <c r="D14" s="571"/>
      <c r="E14" s="571"/>
      <c r="F14" s="571"/>
      <c r="G14" s="571"/>
      <c r="H14" s="571"/>
      <c r="I14" s="571"/>
      <c r="J14" s="571"/>
      <c r="K14" s="571"/>
      <c r="L14" s="572"/>
      <c r="M14" s="67"/>
      <c r="N14" s="358" t="s">
        <v>200</v>
      </c>
      <c r="O14" s="67"/>
    </row>
    <row r="15" spans="1:15" ht="5.25" customHeight="1">
      <c r="A15" s="201"/>
      <c r="B15" s="198"/>
      <c r="C15" s="198"/>
      <c r="D15" s="198"/>
      <c r="E15" s="198"/>
      <c r="F15" s="198"/>
      <c r="G15" s="198"/>
      <c r="H15" s="198"/>
      <c r="I15" s="198"/>
      <c r="J15" s="198"/>
      <c r="K15" s="198"/>
      <c r="L15" s="198"/>
      <c r="M15" s="199"/>
      <c r="N15" s="358" t="s">
        <v>200</v>
      </c>
      <c r="O15" s="67"/>
    </row>
    <row r="16" spans="1:15" ht="49.5" customHeight="1">
      <c r="A16" s="568" t="s">
        <v>215</v>
      </c>
      <c r="B16" s="569"/>
      <c r="C16" s="569"/>
      <c r="D16" s="569"/>
      <c r="E16" s="569"/>
      <c r="F16" s="569"/>
      <c r="G16" s="569"/>
      <c r="H16" s="569"/>
      <c r="I16" s="569"/>
      <c r="J16" s="569"/>
      <c r="K16" s="569"/>
      <c r="L16" s="569"/>
      <c r="M16" s="570"/>
      <c r="N16" s="358" t="s">
        <v>200</v>
      </c>
      <c r="O16" s="67"/>
    </row>
    <row r="17" spans="1:15" ht="4.5" customHeight="1">
      <c r="A17" s="201"/>
      <c r="B17" s="198"/>
      <c r="C17" s="198"/>
      <c r="D17" s="198"/>
      <c r="E17" s="198"/>
      <c r="F17" s="198"/>
      <c r="G17" s="198"/>
      <c r="H17" s="198"/>
      <c r="I17" s="198"/>
      <c r="J17" s="198"/>
      <c r="K17" s="198"/>
      <c r="L17" s="198"/>
      <c r="M17" s="199"/>
      <c r="N17" s="358" t="s">
        <v>200</v>
      </c>
      <c r="O17" s="67"/>
    </row>
    <row r="18" spans="1:15" ht="37.5" customHeight="1">
      <c r="A18" s="560" t="s">
        <v>217</v>
      </c>
      <c r="B18" s="564"/>
      <c r="C18" s="564"/>
      <c r="D18" s="564"/>
      <c r="E18" s="564"/>
      <c r="F18" s="564"/>
      <c r="G18" s="564"/>
      <c r="H18" s="564"/>
      <c r="I18" s="564"/>
      <c r="J18" s="564"/>
      <c r="K18" s="564"/>
      <c r="L18" s="564"/>
      <c r="M18" s="565"/>
      <c r="N18" s="358" t="s">
        <v>200</v>
      </c>
      <c r="O18" s="67"/>
    </row>
    <row r="19" spans="1:15" ht="4.5" customHeight="1">
      <c r="A19" s="201"/>
      <c r="B19" s="198"/>
      <c r="C19" s="198"/>
      <c r="D19" s="198"/>
      <c r="E19" s="198"/>
      <c r="F19" s="198"/>
      <c r="G19" s="198"/>
      <c r="H19" s="198"/>
      <c r="I19" s="198"/>
      <c r="J19" s="198"/>
      <c r="K19" s="198"/>
      <c r="L19" s="198"/>
      <c r="M19" s="199"/>
      <c r="N19" s="358" t="s">
        <v>200</v>
      </c>
      <c r="O19" s="67"/>
    </row>
    <row r="20" spans="1:15" ht="4.5" customHeight="1">
      <c r="A20" s="241"/>
      <c r="B20" s="242"/>
      <c r="C20" s="242"/>
      <c r="D20" s="242"/>
      <c r="E20" s="563"/>
      <c r="F20" s="563"/>
      <c r="G20" s="563"/>
      <c r="H20" s="242"/>
      <c r="I20" s="242"/>
      <c r="J20" s="242"/>
      <c r="K20" s="242"/>
      <c r="L20" s="242"/>
      <c r="M20" s="243"/>
      <c r="N20" s="358" t="s">
        <v>200</v>
      </c>
      <c r="O20" s="67"/>
    </row>
    <row r="21" spans="1:15" ht="0.75" customHeight="1" hidden="1">
      <c r="A21" s="201"/>
      <c r="B21" s="196"/>
      <c r="C21" s="196"/>
      <c r="D21" s="196"/>
      <c r="E21" s="196"/>
      <c r="F21" s="196"/>
      <c r="G21" s="196"/>
      <c r="H21" s="196"/>
      <c r="I21" s="196"/>
      <c r="J21" s="196"/>
      <c r="K21" s="196"/>
      <c r="L21" s="196"/>
      <c r="M21" s="197"/>
      <c r="N21" s="358" t="s">
        <v>200</v>
      </c>
      <c r="O21" s="67"/>
    </row>
    <row r="22" spans="1:15" ht="0.75" customHeight="1" hidden="1">
      <c r="A22" s="201"/>
      <c r="B22" s="196"/>
      <c r="C22" s="196"/>
      <c r="D22" s="196"/>
      <c r="E22" s="196"/>
      <c r="F22" s="196"/>
      <c r="G22" s="196"/>
      <c r="H22" s="196"/>
      <c r="I22" s="196"/>
      <c r="J22" s="196"/>
      <c r="K22" s="196"/>
      <c r="L22" s="196"/>
      <c r="M22" s="197"/>
      <c r="N22" s="358" t="s">
        <v>200</v>
      </c>
      <c r="O22" s="67"/>
    </row>
    <row r="23" spans="1:15" ht="0.75" customHeight="1" hidden="1">
      <c r="A23" s="201"/>
      <c r="B23" s="196"/>
      <c r="C23" s="196"/>
      <c r="D23" s="196"/>
      <c r="E23" s="196"/>
      <c r="F23" s="196"/>
      <c r="G23" s="196"/>
      <c r="H23" s="196"/>
      <c r="I23" s="196"/>
      <c r="J23" s="196"/>
      <c r="K23" s="196"/>
      <c r="L23" s="196"/>
      <c r="M23" s="197"/>
      <c r="N23" s="358" t="s">
        <v>200</v>
      </c>
      <c r="O23" s="67"/>
    </row>
    <row r="24" spans="1:15" ht="0.75" customHeight="1" hidden="1">
      <c r="A24" s="201"/>
      <c r="B24" s="196"/>
      <c r="C24" s="196"/>
      <c r="D24" s="196"/>
      <c r="E24" s="196"/>
      <c r="F24" s="196"/>
      <c r="G24" s="196"/>
      <c r="H24" s="196"/>
      <c r="I24" s="196"/>
      <c r="J24" s="196"/>
      <c r="K24" s="196"/>
      <c r="L24" s="196"/>
      <c r="M24" s="197"/>
      <c r="N24" s="358" t="s">
        <v>200</v>
      </c>
      <c r="O24" s="67"/>
    </row>
    <row r="25" spans="1:15" ht="0.75" customHeight="1" hidden="1">
      <c r="A25" s="201"/>
      <c r="B25" s="196"/>
      <c r="C25" s="196"/>
      <c r="D25" s="196"/>
      <c r="E25" s="196"/>
      <c r="F25" s="196"/>
      <c r="G25" s="196"/>
      <c r="H25" s="196"/>
      <c r="I25" s="196"/>
      <c r="J25" s="196"/>
      <c r="K25" s="196"/>
      <c r="L25" s="196"/>
      <c r="M25" s="197"/>
      <c r="N25" s="358" t="s">
        <v>200</v>
      </c>
      <c r="O25" s="67"/>
    </row>
    <row r="26" spans="1:15" ht="0.75" customHeight="1" hidden="1">
      <c r="A26" s="201"/>
      <c r="B26" s="196"/>
      <c r="C26" s="196"/>
      <c r="D26" s="196"/>
      <c r="E26" s="196"/>
      <c r="F26" s="196"/>
      <c r="G26" s="196"/>
      <c r="H26" s="196"/>
      <c r="I26" s="196"/>
      <c r="J26" s="196"/>
      <c r="K26" s="196"/>
      <c r="L26" s="196"/>
      <c r="M26" s="197"/>
      <c r="N26" s="358" t="s">
        <v>200</v>
      </c>
      <c r="O26" s="67"/>
    </row>
    <row r="27" spans="1:15" ht="0.75" customHeight="1" hidden="1">
      <c r="A27" s="201"/>
      <c r="B27" s="196"/>
      <c r="C27" s="196"/>
      <c r="D27" s="196"/>
      <c r="E27" s="196"/>
      <c r="F27" s="196"/>
      <c r="G27" s="196"/>
      <c r="H27" s="196"/>
      <c r="I27" s="196"/>
      <c r="J27" s="196"/>
      <c r="K27" s="196"/>
      <c r="L27" s="196"/>
      <c r="M27" s="197"/>
      <c r="N27" s="358" t="s">
        <v>200</v>
      </c>
      <c r="O27" s="67"/>
    </row>
    <row r="28" spans="1:15" ht="0.75" customHeight="1" hidden="1">
      <c r="A28" s="201"/>
      <c r="B28" s="196"/>
      <c r="C28" s="196"/>
      <c r="D28" s="196"/>
      <c r="E28" s="196"/>
      <c r="F28" s="196"/>
      <c r="G28" s="196"/>
      <c r="H28" s="196"/>
      <c r="I28" s="196"/>
      <c r="J28" s="196"/>
      <c r="K28" s="196"/>
      <c r="L28" s="196"/>
      <c r="M28" s="197"/>
      <c r="N28" s="358" t="s">
        <v>200</v>
      </c>
      <c r="O28" s="67"/>
    </row>
    <row r="29" spans="1:15" ht="0.75" customHeight="1" hidden="1">
      <c r="A29" s="201"/>
      <c r="B29" s="196"/>
      <c r="C29" s="196"/>
      <c r="D29" s="196"/>
      <c r="E29" s="196"/>
      <c r="F29" s="196"/>
      <c r="G29" s="196"/>
      <c r="H29" s="196"/>
      <c r="I29" s="196"/>
      <c r="J29" s="196"/>
      <c r="K29" s="196"/>
      <c r="L29" s="196"/>
      <c r="M29" s="197"/>
      <c r="N29" s="358" t="s">
        <v>200</v>
      </c>
      <c r="O29" s="67"/>
    </row>
    <row r="30" spans="1:15" ht="0.75" customHeight="1" hidden="1">
      <c r="A30" s="201"/>
      <c r="B30" s="196"/>
      <c r="C30" s="196"/>
      <c r="D30" s="196"/>
      <c r="E30" s="196"/>
      <c r="F30" s="196"/>
      <c r="G30" s="196"/>
      <c r="H30" s="196"/>
      <c r="I30" s="196"/>
      <c r="J30" s="196"/>
      <c r="K30" s="196"/>
      <c r="L30" s="196"/>
      <c r="M30" s="197"/>
      <c r="N30" s="358" t="s">
        <v>200</v>
      </c>
      <c r="O30" s="67"/>
    </row>
    <row r="31" spans="1:15" ht="0.75" customHeight="1" hidden="1">
      <c r="A31" s="201"/>
      <c r="B31" s="196"/>
      <c r="C31" s="196"/>
      <c r="D31" s="196"/>
      <c r="E31" s="196"/>
      <c r="F31" s="196"/>
      <c r="G31" s="196"/>
      <c r="H31" s="196"/>
      <c r="I31" s="196"/>
      <c r="J31" s="196"/>
      <c r="K31" s="196"/>
      <c r="L31" s="196"/>
      <c r="M31" s="197"/>
      <c r="N31" s="358" t="s">
        <v>200</v>
      </c>
      <c r="O31" s="67"/>
    </row>
    <row r="32" spans="1:15" ht="0.75" customHeight="1" hidden="1">
      <c r="A32" s="201"/>
      <c r="B32" s="196"/>
      <c r="C32" s="196"/>
      <c r="D32" s="196"/>
      <c r="E32" s="196"/>
      <c r="F32" s="196"/>
      <c r="G32" s="196"/>
      <c r="H32" s="196"/>
      <c r="I32" s="196"/>
      <c r="J32" s="196"/>
      <c r="K32" s="196"/>
      <c r="L32" s="196"/>
      <c r="M32" s="197"/>
      <c r="N32" s="358" t="s">
        <v>200</v>
      </c>
      <c r="O32" s="67"/>
    </row>
    <row r="33" spans="1:15" ht="0.75" customHeight="1" hidden="1">
      <c r="A33" s="201"/>
      <c r="B33" s="196"/>
      <c r="C33" s="196"/>
      <c r="D33" s="196"/>
      <c r="E33" s="196"/>
      <c r="F33" s="196"/>
      <c r="G33" s="196"/>
      <c r="H33" s="196"/>
      <c r="I33" s="196"/>
      <c r="J33" s="196"/>
      <c r="K33" s="196"/>
      <c r="L33" s="196"/>
      <c r="M33" s="197"/>
      <c r="N33" s="358" t="s">
        <v>200</v>
      </c>
      <c r="O33" s="67"/>
    </row>
    <row r="34" spans="1:15" ht="12" customHeight="1">
      <c r="A34" s="557" t="s">
        <v>159</v>
      </c>
      <c r="B34" s="558"/>
      <c r="C34" s="558"/>
      <c r="D34" s="558"/>
      <c r="E34" s="558"/>
      <c r="F34" s="558"/>
      <c r="G34" s="558"/>
      <c r="H34" s="558"/>
      <c r="I34" s="558"/>
      <c r="J34" s="558"/>
      <c r="K34" s="558"/>
      <c r="L34" s="558"/>
      <c r="M34" s="559"/>
      <c r="N34" s="358" t="s">
        <v>200</v>
      </c>
      <c r="O34" s="67"/>
    </row>
    <row r="35" spans="1:15" ht="27.75" customHeight="1">
      <c r="A35" s="560" t="s">
        <v>216</v>
      </c>
      <c r="B35" s="561"/>
      <c r="C35" s="561"/>
      <c r="D35" s="561"/>
      <c r="E35" s="561"/>
      <c r="F35" s="561"/>
      <c r="G35" s="561"/>
      <c r="H35" s="561"/>
      <c r="I35" s="561"/>
      <c r="J35" s="561"/>
      <c r="K35" s="561"/>
      <c r="L35" s="562"/>
      <c r="M35" s="376"/>
      <c r="N35" s="358" t="s">
        <v>45</v>
      </c>
      <c r="O35" s="67"/>
    </row>
    <row r="36" spans="1:15" ht="12.75" customHeight="1">
      <c r="A36" s="67"/>
      <c r="B36" s="67"/>
      <c r="C36" s="67"/>
      <c r="D36" s="67"/>
      <c r="E36" s="67"/>
      <c r="F36" s="67"/>
      <c r="G36" s="67"/>
      <c r="H36" s="67"/>
      <c r="I36" s="67"/>
      <c r="J36" s="67"/>
      <c r="K36" s="67"/>
      <c r="L36" s="67"/>
      <c r="M36" s="67"/>
      <c r="N36" s="368"/>
      <c r="O36" s="67"/>
    </row>
    <row r="37" spans="1:14" ht="14.25" customHeight="1">
      <c r="A37" s="368"/>
      <c r="B37" s="67"/>
      <c r="N37"/>
    </row>
    <row r="38" spans="1:14" ht="15">
      <c r="A38" s="358"/>
      <c r="N38"/>
    </row>
    <row r="39" spans="1:14" ht="46.5" customHeight="1">
      <c r="A39" s="368"/>
      <c r="B39" s="67"/>
      <c r="N39"/>
    </row>
    <row r="40" spans="1:14" ht="15">
      <c r="A40" s="358"/>
      <c r="N40"/>
    </row>
    <row r="41" spans="1:14" ht="15">
      <c r="A41" s="358"/>
      <c r="N41"/>
    </row>
    <row r="42" spans="1:14" ht="15">
      <c r="A42" s="358"/>
      <c r="N42"/>
    </row>
    <row r="43" spans="1:14" ht="15">
      <c r="A43" s="358"/>
      <c r="N43"/>
    </row>
    <row r="44" spans="1:14" ht="15">
      <c r="A44" s="358"/>
      <c r="N44"/>
    </row>
    <row r="45" spans="1:14" ht="15">
      <c r="A45" s="358"/>
      <c r="N45"/>
    </row>
    <row r="46" spans="1:14" ht="15">
      <c r="A46" s="358"/>
      <c r="N46"/>
    </row>
  </sheetData>
  <mergeCells count="13">
    <mergeCell ref="A1:M1"/>
    <mergeCell ref="A8:M8"/>
    <mergeCell ref="A10:M10"/>
    <mergeCell ref="A16:M16"/>
    <mergeCell ref="A12:L12"/>
    <mergeCell ref="A14:L14"/>
    <mergeCell ref="A3:M3"/>
    <mergeCell ref="A4:M4"/>
    <mergeCell ref="A6:M6"/>
    <mergeCell ref="A34:M34"/>
    <mergeCell ref="A35:L35"/>
    <mergeCell ref="E20:G20"/>
    <mergeCell ref="A18:M18"/>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22"/>
  <sheetViews>
    <sheetView showGridLines="0" showOutlineSymbols="0" zoomScale="75" zoomScaleNormal="75" workbookViewId="0" topLeftCell="A1">
      <selection activeCell="A37" sqref="A37:Y37"/>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customWidth="1"/>
    <col min="7" max="7" width="5.6640625" style="17" customWidth="1"/>
    <col min="8" max="8" width="7.7773437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367" customWidth="1"/>
    <col min="22" max="16384" width="9.6640625" style="17" customWidth="1"/>
  </cols>
  <sheetData>
    <row r="1" spans="1:21" ht="20.25">
      <c r="A1" s="594" t="s">
        <v>58</v>
      </c>
      <c r="B1" s="523"/>
      <c r="C1" s="523"/>
      <c r="D1" s="523"/>
      <c r="E1" s="523"/>
      <c r="F1" s="523"/>
      <c r="G1" s="523"/>
      <c r="H1" s="523"/>
      <c r="I1" s="523"/>
      <c r="J1" s="523"/>
      <c r="K1" s="523"/>
      <c r="L1" s="523"/>
      <c r="M1" s="523"/>
      <c r="N1" s="523"/>
      <c r="O1" s="523"/>
      <c r="P1" s="523"/>
      <c r="Q1" s="523"/>
      <c r="R1" s="523"/>
      <c r="S1" s="523"/>
      <c r="T1" s="523"/>
      <c r="U1" s="366" t="s">
        <v>200</v>
      </c>
    </row>
    <row r="2" spans="1:21" ht="15.75">
      <c r="A2" s="1"/>
      <c r="B2" s="1"/>
      <c r="C2" s="1"/>
      <c r="D2" s="1"/>
      <c r="E2" s="1"/>
      <c r="F2" s="1"/>
      <c r="G2" s="1"/>
      <c r="H2" s="1"/>
      <c r="I2" s="1"/>
      <c r="J2" s="1"/>
      <c r="K2" s="1"/>
      <c r="L2" s="1"/>
      <c r="M2" s="1"/>
      <c r="N2" s="1"/>
      <c r="O2" s="1"/>
      <c r="P2" s="1"/>
      <c r="Q2" s="1"/>
      <c r="R2" s="1"/>
      <c r="S2" s="1"/>
      <c r="T2" s="1"/>
      <c r="U2" s="366" t="s">
        <v>200</v>
      </c>
    </row>
    <row r="3" spans="1:21" ht="18.75">
      <c r="A3" s="595" t="s">
        <v>59</v>
      </c>
      <c r="B3" s="530"/>
      <c r="C3" s="530"/>
      <c r="D3" s="530"/>
      <c r="E3" s="530"/>
      <c r="F3" s="530"/>
      <c r="G3" s="530"/>
      <c r="H3" s="530"/>
      <c r="I3" s="530"/>
      <c r="J3" s="530"/>
      <c r="K3" s="530"/>
      <c r="L3" s="530"/>
      <c r="M3" s="530"/>
      <c r="N3" s="530"/>
      <c r="O3" s="530"/>
      <c r="P3" s="530"/>
      <c r="Q3" s="530"/>
      <c r="R3" s="530"/>
      <c r="S3" s="530"/>
      <c r="T3" s="530"/>
      <c r="U3" s="366" t="s">
        <v>200</v>
      </c>
    </row>
    <row r="4" spans="1:21" ht="16.5">
      <c r="A4" s="596" t="str">
        <f>+'B. Summary of Requirements '!A5</f>
        <v>Office of Legal Counsel</v>
      </c>
      <c r="B4" s="532"/>
      <c r="C4" s="532"/>
      <c r="D4" s="532"/>
      <c r="E4" s="532"/>
      <c r="F4" s="532"/>
      <c r="G4" s="532"/>
      <c r="H4" s="532"/>
      <c r="I4" s="532"/>
      <c r="J4" s="532"/>
      <c r="K4" s="532"/>
      <c r="L4" s="532"/>
      <c r="M4" s="532"/>
      <c r="N4" s="532"/>
      <c r="O4" s="532"/>
      <c r="P4" s="532"/>
      <c r="Q4" s="532"/>
      <c r="R4" s="532"/>
      <c r="S4" s="532"/>
      <c r="T4" s="532"/>
      <c r="U4" s="366" t="s">
        <v>200</v>
      </c>
    </row>
    <row r="5" spans="1:21" ht="16.5">
      <c r="A5" s="596" t="str">
        <f>+'B. Summary of Requirements '!A6</f>
        <v>Salaries and Expenses</v>
      </c>
      <c r="B5" s="530"/>
      <c r="C5" s="530"/>
      <c r="D5" s="530"/>
      <c r="E5" s="530"/>
      <c r="F5" s="530"/>
      <c r="G5" s="530"/>
      <c r="H5" s="530"/>
      <c r="I5" s="530"/>
      <c r="J5" s="530"/>
      <c r="K5" s="530"/>
      <c r="L5" s="530"/>
      <c r="M5" s="530"/>
      <c r="N5" s="530"/>
      <c r="O5" s="530"/>
      <c r="P5" s="530"/>
      <c r="Q5" s="530"/>
      <c r="R5" s="530"/>
      <c r="S5" s="530"/>
      <c r="T5" s="530"/>
      <c r="U5" s="366" t="s">
        <v>200</v>
      </c>
    </row>
    <row r="6" spans="1:21" ht="15.75">
      <c r="A6" s="593" t="s">
        <v>160</v>
      </c>
      <c r="B6" s="532"/>
      <c r="C6" s="532"/>
      <c r="D6" s="532"/>
      <c r="E6" s="532"/>
      <c r="F6" s="532"/>
      <c r="G6" s="532"/>
      <c r="H6" s="532"/>
      <c r="I6" s="532"/>
      <c r="J6" s="532"/>
      <c r="K6" s="532"/>
      <c r="L6" s="532"/>
      <c r="M6" s="532"/>
      <c r="N6" s="532"/>
      <c r="O6" s="532"/>
      <c r="P6" s="532"/>
      <c r="Q6" s="532"/>
      <c r="R6" s="532"/>
      <c r="S6" s="532"/>
      <c r="T6" s="532"/>
      <c r="U6" s="366" t="s">
        <v>200</v>
      </c>
    </row>
    <row r="7" spans="1:21" ht="15.75">
      <c r="A7" s="1"/>
      <c r="B7" s="1"/>
      <c r="C7" s="1"/>
      <c r="D7" s="1"/>
      <c r="E7" s="1"/>
      <c r="F7" s="18"/>
      <c r="G7" s="18"/>
      <c r="H7" s="18"/>
      <c r="I7" s="18"/>
      <c r="J7" s="18"/>
      <c r="K7" s="18"/>
      <c r="L7" s="18"/>
      <c r="M7" s="18"/>
      <c r="N7" s="18"/>
      <c r="O7" s="1"/>
      <c r="P7" s="1"/>
      <c r="Q7" s="1"/>
      <c r="R7" s="1"/>
      <c r="S7" s="1"/>
      <c r="T7" s="1"/>
      <c r="U7" s="366" t="s">
        <v>200</v>
      </c>
    </row>
    <row r="8" spans="1:21" ht="15.75">
      <c r="A8" s="1"/>
      <c r="B8" s="1"/>
      <c r="C8" s="18"/>
      <c r="D8" s="18"/>
      <c r="E8" s="18"/>
      <c r="F8" s="18"/>
      <c r="G8" s="18"/>
      <c r="H8" s="18"/>
      <c r="I8" s="18"/>
      <c r="J8" s="18"/>
      <c r="K8" s="18"/>
      <c r="L8" s="18"/>
      <c r="M8" s="18"/>
      <c r="N8" s="18"/>
      <c r="O8" s="1"/>
      <c r="P8" s="1"/>
      <c r="Q8" s="1"/>
      <c r="R8" s="19"/>
      <c r="S8" s="18"/>
      <c r="T8" s="18"/>
      <c r="U8" s="366" t="s">
        <v>200</v>
      </c>
    </row>
    <row r="9" spans="1:21" ht="15.75">
      <c r="A9" s="71"/>
      <c r="B9" s="72"/>
      <c r="C9" s="578" t="s">
        <v>221</v>
      </c>
      <c r="D9" s="579"/>
      <c r="E9" s="580"/>
      <c r="F9" s="573" t="s">
        <v>177</v>
      </c>
      <c r="G9" s="445"/>
      <c r="H9" s="446"/>
      <c r="I9" s="573" t="s">
        <v>178</v>
      </c>
      <c r="J9" s="445"/>
      <c r="K9" s="446"/>
      <c r="L9" s="578" t="s">
        <v>43</v>
      </c>
      <c r="M9" s="579"/>
      <c r="N9" s="580"/>
      <c r="O9" s="578" t="s">
        <v>44</v>
      </c>
      <c r="P9" s="579"/>
      <c r="Q9" s="580"/>
      <c r="R9" s="578" t="s">
        <v>220</v>
      </c>
      <c r="S9" s="579"/>
      <c r="T9" s="580"/>
      <c r="U9" s="366" t="s">
        <v>200</v>
      </c>
    </row>
    <row r="10" spans="1:21" ht="15.75">
      <c r="A10" s="70"/>
      <c r="B10" s="2"/>
      <c r="C10" s="581"/>
      <c r="D10" s="582"/>
      <c r="E10" s="583"/>
      <c r="F10" s="447"/>
      <c r="G10" s="448"/>
      <c r="H10" s="449"/>
      <c r="I10" s="447"/>
      <c r="J10" s="448"/>
      <c r="K10" s="449"/>
      <c r="L10" s="581"/>
      <c r="M10" s="582"/>
      <c r="N10" s="583"/>
      <c r="O10" s="581"/>
      <c r="P10" s="582"/>
      <c r="Q10" s="583"/>
      <c r="R10" s="581"/>
      <c r="S10" s="582"/>
      <c r="T10" s="583"/>
      <c r="U10" s="366" t="s">
        <v>200</v>
      </c>
    </row>
    <row r="11" spans="1:21" ht="3" customHeight="1">
      <c r="A11" s="70"/>
      <c r="B11" s="1"/>
      <c r="C11" s="70"/>
      <c r="D11" s="1"/>
      <c r="E11" s="1"/>
      <c r="F11" s="70"/>
      <c r="G11" s="1"/>
      <c r="H11" s="1"/>
      <c r="I11" s="70"/>
      <c r="J11" s="1"/>
      <c r="K11" s="1"/>
      <c r="L11" s="70"/>
      <c r="M11" s="1"/>
      <c r="N11" s="1"/>
      <c r="O11" s="70"/>
      <c r="P11" s="1"/>
      <c r="Q11" s="1"/>
      <c r="R11" s="70"/>
      <c r="S11" s="1"/>
      <c r="T11" s="68"/>
      <c r="U11" s="366" t="s">
        <v>200</v>
      </c>
    </row>
    <row r="12" spans="1:21" ht="16.5" thickBot="1">
      <c r="A12" s="74" t="s">
        <v>98</v>
      </c>
      <c r="B12" s="127"/>
      <c r="C12" s="103" t="s">
        <v>183</v>
      </c>
      <c r="D12" s="73" t="s">
        <v>102</v>
      </c>
      <c r="E12" s="73" t="s">
        <v>185</v>
      </c>
      <c r="F12" s="103" t="s">
        <v>183</v>
      </c>
      <c r="G12" s="73" t="s">
        <v>102</v>
      </c>
      <c r="H12" s="104" t="s">
        <v>185</v>
      </c>
      <c r="I12" s="73" t="s">
        <v>183</v>
      </c>
      <c r="J12" s="73" t="s">
        <v>102</v>
      </c>
      <c r="K12" s="73" t="s">
        <v>185</v>
      </c>
      <c r="L12" s="103" t="s">
        <v>183</v>
      </c>
      <c r="M12" s="73" t="s">
        <v>102</v>
      </c>
      <c r="N12" s="73" t="s">
        <v>185</v>
      </c>
      <c r="O12" s="103" t="s">
        <v>183</v>
      </c>
      <c r="P12" s="73" t="s">
        <v>102</v>
      </c>
      <c r="Q12" s="73" t="s">
        <v>185</v>
      </c>
      <c r="R12" s="103" t="s">
        <v>183</v>
      </c>
      <c r="S12" s="73" t="s">
        <v>102</v>
      </c>
      <c r="T12" s="104" t="s">
        <v>185</v>
      </c>
      <c r="U12" s="366" t="s">
        <v>200</v>
      </c>
    </row>
    <row r="13" spans="1:21" ht="15.75">
      <c r="A13" s="584" t="s">
        <v>42</v>
      </c>
      <c r="B13" s="585"/>
      <c r="C13" s="319">
        <v>37</v>
      </c>
      <c r="D13" s="320">
        <v>37</v>
      </c>
      <c r="E13" s="393">
        <v>6278</v>
      </c>
      <c r="F13" s="319"/>
      <c r="G13" s="320"/>
      <c r="H13" s="321"/>
      <c r="I13" s="320"/>
      <c r="J13" s="320"/>
      <c r="K13" s="320"/>
      <c r="L13" s="319"/>
      <c r="M13" s="320"/>
      <c r="N13" s="320"/>
      <c r="O13" s="319"/>
      <c r="P13" s="320"/>
      <c r="Q13" s="320"/>
      <c r="R13" s="319">
        <f>C13+F13+I13+L13+O13</f>
        <v>37</v>
      </c>
      <c r="S13" s="320">
        <f>D13+G13+J13+M13+P13</f>
        <v>37</v>
      </c>
      <c r="T13" s="394">
        <f>E13+H13+K13+N13+Q13</f>
        <v>6278</v>
      </c>
      <c r="U13" s="366" t="s">
        <v>200</v>
      </c>
    </row>
    <row r="14" spans="1:21" ht="9" customHeight="1" hidden="1">
      <c r="A14" s="70"/>
      <c r="B14" s="1" t="s">
        <v>184</v>
      </c>
      <c r="C14" s="70"/>
      <c r="D14" s="2"/>
      <c r="E14" s="2"/>
      <c r="F14" s="70"/>
      <c r="G14" s="2"/>
      <c r="H14" s="2"/>
      <c r="I14" s="70"/>
      <c r="J14" s="2"/>
      <c r="K14" s="2"/>
      <c r="L14" s="70"/>
      <c r="M14" s="2"/>
      <c r="N14" s="2"/>
      <c r="O14" s="70"/>
      <c r="P14" s="2"/>
      <c r="Q14" s="2"/>
      <c r="R14" s="70"/>
      <c r="S14" s="2"/>
      <c r="T14" s="68"/>
      <c r="U14" s="366" t="s">
        <v>200</v>
      </c>
    </row>
    <row r="15" spans="1:21" ht="15.75">
      <c r="A15" s="587" t="s">
        <v>195</v>
      </c>
      <c r="B15" s="588"/>
      <c r="C15" s="311">
        <f aca="true" t="shared" si="0" ref="C15:T15">SUM(C13:C13)</f>
        <v>37</v>
      </c>
      <c r="D15" s="312">
        <f t="shared" si="0"/>
        <v>37</v>
      </c>
      <c r="E15" s="69">
        <f t="shared" si="0"/>
        <v>6278</v>
      </c>
      <c r="F15" s="311">
        <f t="shared" si="0"/>
        <v>0</v>
      </c>
      <c r="G15" s="312">
        <f t="shared" si="0"/>
        <v>0</v>
      </c>
      <c r="H15" s="395">
        <f t="shared" si="0"/>
        <v>0</v>
      </c>
      <c r="I15" s="312">
        <f t="shared" si="0"/>
        <v>0</v>
      </c>
      <c r="J15" s="312">
        <f t="shared" si="0"/>
        <v>0</v>
      </c>
      <c r="K15" s="69">
        <f t="shared" si="0"/>
        <v>0</v>
      </c>
      <c r="L15" s="311">
        <f t="shared" si="0"/>
        <v>0</v>
      </c>
      <c r="M15" s="312">
        <f t="shared" si="0"/>
        <v>0</v>
      </c>
      <c r="N15" s="69">
        <f t="shared" si="0"/>
        <v>0</v>
      </c>
      <c r="O15" s="311">
        <f t="shared" si="0"/>
        <v>0</v>
      </c>
      <c r="P15" s="312">
        <f t="shared" si="0"/>
        <v>0</v>
      </c>
      <c r="Q15" s="69">
        <f t="shared" si="0"/>
        <v>0</v>
      </c>
      <c r="R15" s="311">
        <f t="shared" si="0"/>
        <v>37</v>
      </c>
      <c r="S15" s="312">
        <f t="shared" si="0"/>
        <v>37</v>
      </c>
      <c r="T15" s="395">
        <f t="shared" si="0"/>
        <v>6278</v>
      </c>
      <c r="U15" s="366" t="s">
        <v>200</v>
      </c>
    </row>
    <row r="16" spans="1:34" ht="15.75">
      <c r="A16" s="586" t="s">
        <v>168</v>
      </c>
      <c r="B16" s="577"/>
      <c r="C16" s="313"/>
      <c r="D16" s="314"/>
      <c r="E16" s="314"/>
      <c r="F16" s="313"/>
      <c r="G16" s="314"/>
      <c r="H16" s="315"/>
      <c r="I16" s="313"/>
      <c r="J16" s="314"/>
      <c r="K16" s="314"/>
      <c r="L16" s="313"/>
      <c r="M16" s="314"/>
      <c r="N16" s="314"/>
      <c r="O16" s="313"/>
      <c r="P16" s="314"/>
      <c r="Q16" s="314"/>
      <c r="R16" s="313"/>
      <c r="S16" s="314">
        <f>D16+G16+J16+M16+P16</f>
        <v>0</v>
      </c>
      <c r="T16" s="315"/>
      <c r="U16" s="366" t="s">
        <v>200</v>
      </c>
      <c r="V16" s="20"/>
      <c r="W16" s="20"/>
      <c r="X16" s="20"/>
      <c r="Y16" s="20"/>
      <c r="Z16" s="20"/>
      <c r="AA16" s="20"/>
      <c r="AB16" s="20"/>
      <c r="AC16" s="20"/>
      <c r="AD16" s="20"/>
      <c r="AE16" s="20"/>
      <c r="AF16" s="20"/>
      <c r="AG16" s="20"/>
      <c r="AH16" s="20"/>
    </row>
    <row r="17" spans="1:21" ht="15.75">
      <c r="A17" s="586" t="s">
        <v>167</v>
      </c>
      <c r="B17" s="577"/>
      <c r="C17" s="316"/>
      <c r="D17" s="317">
        <f>SUM(D15:D16)</f>
        <v>37</v>
      </c>
      <c r="E17" s="317"/>
      <c r="F17" s="316"/>
      <c r="G17" s="317">
        <f>+G15+G16</f>
        <v>0</v>
      </c>
      <c r="H17" s="317"/>
      <c r="I17" s="316"/>
      <c r="J17" s="317">
        <f>+J15+J16</f>
        <v>0</v>
      </c>
      <c r="K17" s="317"/>
      <c r="L17" s="316"/>
      <c r="M17" s="317">
        <f>+M15+M16</f>
        <v>0</v>
      </c>
      <c r="N17" s="317"/>
      <c r="O17" s="316"/>
      <c r="P17" s="317">
        <f>+P15+P16</f>
        <v>0</v>
      </c>
      <c r="Q17" s="317"/>
      <c r="R17" s="316"/>
      <c r="S17" s="317">
        <f>SUM(S15:S16)</f>
        <v>37</v>
      </c>
      <c r="T17" s="318"/>
      <c r="U17" s="366" t="s">
        <v>200</v>
      </c>
    </row>
    <row r="18" spans="1:21" ht="15.75">
      <c r="A18" s="589" t="s">
        <v>169</v>
      </c>
      <c r="B18" s="590"/>
      <c r="C18" s="319"/>
      <c r="D18" s="320"/>
      <c r="E18" s="320"/>
      <c r="F18" s="319"/>
      <c r="G18" s="320"/>
      <c r="H18" s="320"/>
      <c r="I18" s="319"/>
      <c r="J18" s="320"/>
      <c r="K18" s="320"/>
      <c r="L18" s="319"/>
      <c r="M18" s="320"/>
      <c r="N18" s="320"/>
      <c r="O18" s="319"/>
      <c r="P18" s="320"/>
      <c r="Q18" s="320"/>
      <c r="R18" s="319"/>
      <c r="S18" s="320"/>
      <c r="T18" s="321"/>
      <c r="U18" s="366" t="s">
        <v>200</v>
      </c>
    </row>
    <row r="19" spans="1:21" ht="15.75">
      <c r="A19" s="591" t="s">
        <v>111</v>
      </c>
      <c r="B19" s="592"/>
      <c r="C19" s="319"/>
      <c r="D19" s="320"/>
      <c r="E19" s="320"/>
      <c r="F19" s="319"/>
      <c r="G19" s="320"/>
      <c r="H19" s="320"/>
      <c r="I19" s="319"/>
      <c r="J19" s="320"/>
      <c r="K19" s="320"/>
      <c r="L19" s="319"/>
      <c r="M19" s="320"/>
      <c r="N19" s="320"/>
      <c r="O19" s="319"/>
      <c r="P19" s="320"/>
      <c r="Q19" s="320"/>
      <c r="R19" s="319"/>
      <c r="S19" s="320">
        <f>D19+G19+J19+M19+P19</f>
        <v>0</v>
      </c>
      <c r="T19" s="321"/>
      <c r="U19" s="366" t="s">
        <v>200</v>
      </c>
    </row>
    <row r="20" spans="1:21" ht="15.75">
      <c r="A20" s="574" t="s">
        <v>138</v>
      </c>
      <c r="B20" s="575"/>
      <c r="C20" s="313"/>
      <c r="D20" s="314"/>
      <c r="E20" s="314"/>
      <c r="F20" s="313"/>
      <c r="G20" s="314"/>
      <c r="H20" s="314"/>
      <c r="I20" s="313"/>
      <c r="J20" s="314"/>
      <c r="K20" s="314"/>
      <c r="L20" s="313"/>
      <c r="M20" s="314"/>
      <c r="N20" s="314"/>
      <c r="O20" s="313"/>
      <c r="P20" s="314"/>
      <c r="Q20" s="314"/>
      <c r="R20" s="313"/>
      <c r="S20" s="314">
        <f>D20+G20+J20+M20+P20</f>
        <v>0</v>
      </c>
      <c r="T20" s="315"/>
      <c r="U20" s="366" t="s">
        <v>200</v>
      </c>
    </row>
    <row r="21" spans="1:21" ht="15.75">
      <c r="A21" s="576" t="s">
        <v>170</v>
      </c>
      <c r="B21" s="577"/>
      <c r="C21" s="313"/>
      <c r="D21" s="314">
        <f>D20+D19+D17</f>
        <v>37</v>
      </c>
      <c r="E21" s="314"/>
      <c r="F21" s="313"/>
      <c r="G21" s="314">
        <f>G20+G19+G17</f>
        <v>0</v>
      </c>
      <c r="H21" s="314"/>
      <c r="I21" s="313"/>
      <c r="J21" s="314">
        <f>J20+J19+J17</f>
        <v>0</v>
      </c>
      <c r="K21" s="314"/>
      <c r="L21" s="313"/>
      <c r="M21" s="314">
        <f>M20+M19+M17</f>
        <v>0</v>
      </c>
      <c r="N21" s="314"/>
      <c r="O21" s="313"/>
      <c r="P21" s="314">
        <f>P20+P19+P17</f>
        <v>0</v>
      </c>
      <c r="Q21" s="314"/>
      <c r="R21" s="313"/>
      <c r="S21" s="314">
        <f>S20+S19+S17</f>
        <v>37</v>
      </c>
      <c r="T21" s="315"/>
      <c r="U21" s="366" t="s">
        <v>200</v>
      </c>
    </row>
    <row r="22" spans="2:21" ht="15.75">
      <c r="B22" s="1"/>
      <c r="C22" s="1"/>
      <c r="D22" s="1"/>
      <c r="E22" s="1"/>
      <c r="F22" s="1"/>
      <c r="G22" s="1"/>
      <c r="H22" s="1"/>
      <c r="I22" s="1"/>
      <c r="J22" s="1"/>
      <c r="K22" s="1"/>
      <c r="L22" s="1"/>
      <c r="M22" s="1"/>
      <c r="N22" s="1"/>
      <c r="O22" s="1"/>
      <c r="P22" s="1"/>
      <c r="Q22" s="1"/>
      <c r="R22" s="1"/>
      <c r="S22" s="1"/>
      <c r="T22" s="1"/>
      <c r="U22" s="366" t="s">
        <v>45</v>
      </c>
    </row>
  </sheetData>
  <mergeCells count="19">
    <mergeCell ref="I9:K10"/>
    <mergeCell ref="L9:N10"/>
    <mergeCell ref="O9:Q10"/>
    <mergeCell ref="R9:T10"/>
    <mergeCell ref="A6:T6"/>
    <mergeCell ref="A1:T1"/>
    <mergeCell ref="A3:T3"/>
    <mergeCell ref="A4:T4"/>
    <mergeCell ref="A5:T5"/>
    <mergeCell ref="F9:H10"/>
    <mergeCell ref="A20:B20"/>
    <mergeCell ref="A21:B21"/>
    <mergeCell ref="C9:E10"/>
    <mergeCell ref="A13:B13"/>
    <mergeCell ref="A16:B16"/>
    <mergeCell ref="A15:B15"/>
    <mergeCell ref="A17:B17"/>
    <mergeCell ref="A18:B18"/>
    <mergeCell ref="A19:B19"/>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dimension ref="A1:U34"/>
  <sheetViews>
    <sheetView workbookViewId="0" topLeftCell="A1">
      <selection activeCell="A37" sqref="A37:Y37"/>
    </sheetView>
  </sheetViews>
  <sheetFormatPr defaultColWidth="8.88671875" defaultRowHeight="15"/>
  <cols>
    <col min="1" max="1" width="8.88671875" style="401" customWidth="1"/>
    <col min="2" max="2" width="5.88671875" style="401" customWidth="1"/>
    <col min="3" max="3" width="3.88671875" style="401" customWidth="1"/>
    <col min="4" max="4" width="3.5546875" style="401" customWidth="1"/>
    <col min="5" max="5" width="5.4453125" style="401" customWidth="1"/>
    <col min="6" max="6" width="4.10546875" style="401" customWidth="1"/>
    <col min="7" max="7" width="3.77734375" style="401" customWidth="1"/>
    <col min="8" max="8" width="5.5546875" style="401" customWidth="1"/>
    <col min="9" max="9" width="3.99609375" style="401" customWidth="1"/>
    <col min="10" max="10" width="3.77734375" style="401" customWidth="1"/>
    <col min="11" max="11" width="5.77734375" style="401" customWidth="1"/>
    <col min="12" max="12" width="3.99609375" style="401" customWidth="1"/>
    <col min="13" max="13" width="3.3359375" style="401" customWidth="1"/>
    <col min="14" max="14" width="5.77734375" style="401" customWidth="1"/>
    <col min="15" max="15" width="3.77734375" style="401" customWidth="1"/>
    <col min="16" max="16" width="3.3359375" style="401" customWidth="1"/>
    <col min="17" max="17" width="5.5546875" style="401" customWidth="1"/>
    <col min="18" max="18" width="3.99609375" style="401" customWidth="1"/>
    <col min="19" max="19" width="3.5546875" style="401" customWidth="1"/>
    <col min="20" max="20" width="5.4453125" style="401" customWidth="1"/>
    <col min="21" max="21" width="8.88671875" style="719" customWidth="1"/>
    <col min="22" max="16384" width="8.88671875" style="401" customWidth="1"/>
  </cols>
  <sheetData>
    <row r="1" spans="1:21" ht="12">
      <c r="A1" s="597" t="s">
        <v>201</v>
      </c>
      <c r="B1" s="598"/>
      <c r="C1" s="598"/>
      <c r="D1" s="599"/>
      <c r="E1" s="67"/>
      <c r="F1" s="67"/>
      <c r="G1" s="67"/>
      <c r="H1" s="67"/>
      <c r="I1" s="67"/>
      <c r="J1" s="67"/>
      <c r="K1" s="67"/>
      <c r="L1" s="67"/>
      <c r="M1" s="67"/>
      <c r="N1" s="67"/>
      <c r="O1" s="67"/>
      <c r="P1" s="67"/>
      <c r="Q1" s="67"/>
      <c r="R1" s="67"/>
      <c r="S1" s="67"/>
      <c r="T1" s="400"/>
      <c r="U1" s="719" t="s">
        <v>200</v>
      </c>
    </row>
    <row r="2" spans="1:20" ht="12">
      <c r="A2" s="67"/>
      <c r="B2" s="67"/>
      <c r="C2" s="67"/>
      <c r="D2" s="67"/>
      <c r="E2" s="67"/>
      <c r="F2" s="67"/>
      <c r="G2" s="67"/>
      <c r="H2" s="67"/>
      <c r="I2" s="67"/>
      <c r="J2" s="67"/>
      <c r="K2" s="67"/>
      <c r="L2" s="67"/>
      <c r="M2" s="67"/>
      <c r="N2" s="67"/>
      <c r="O2" s="67"/>
      <c r="P2" s="67"/>
      <c r="Q2" s="67"/>
      <c r="R2" s="67"/>
      <c r="S2" s="67"/>
      <c r="T2" s="400"/>
    </row>
    <row r="3" spans="1:21" ht="12">
      <c r="A3" s="600" t="s">
        <v>202</v>
      </c>
      <c r="B3" s="601"/>
      <c r="C3" s="601"/>
      <c r="D3" s="601"/>
      <c r="E3" s="601"/>
      <c r="F3" s="601"/>
      <c r="G3" s="601"/>
      <c r="H3" s="601"/>
      <c r="I3" s="601"/>
      <c r="J3" s="601"/>
      <c r="K3" s="601"/>
      <c r="L3" s="601"/>
      <c r="M3" s="601"/>
      <c r="N3" s="601"/>
      <c r="O3" s="601"/>
      <c r="P3" s="601"/>
      <c r="Q3" s="601"/>
      <c r="R3" s="601"/>
      <c r="S3" s="601"/>
      <c r="T3" s="601"/>
      <c r="U3" s="719" t="s">
        <v>200</v>
      </c>
    </row>
    <row r="4" spans="1:21" ht="12">
      <c r="A4" s="602" t="s">
        <v>42</v>
      </c>
      <c r="B4" s="603"/>
      <c r="C4" s="603"/>
      <c r="D4" s="603"/>
      <c r="E4" s="603"/>
      <c r="F4" s="603"/>
      <c r="G4" s="603"/>
      <c r="H4" s="603"/>
      <c r="I4" s="603"/>
      <c r="J4" s="603"/>
      <c r="K4" s="603"/>
      <c r="L4" s="603"/>
      <c r="M4" s="603"/>
      <c r="N4" s="603"/>
      <c r="O4" s="603"/>
      <c r="P4" s="603"/>
      <c r="Q4" s="603"/>
      <c r="R4" s="603"/>
      <c r="S4" s="603"/>
      <c r="T4" s="603"/>
      <c r="U4" s="719" t="s">
        <v>200</v>
      </c>
    </row>
    <row r="5" spans="1:21" ht="12">
      <c r="A5" s="602" t="str">
        <f>+'[2]B. Summary of Requirements '!A6</f>
        <v>Salaries and Expenses</v>
      </c>
      <c r="B5" s="604"/>
      <c r="C5" s="604"/>
      <c r="D5" s="604"/>
      <c r="E5" s="604"/>
      <c r="F5" s="604"/>
      <c r="G5" s="604"/>
      <c r="H5" s="604"/>
      <c r="I5" s="604"/>
      <c r="J5" s="604"/>
      <c r="K5" s="604"/>
      <c r="L5" s="604"/>
      <c r="M5" s="604"/>
      <c r="N5" s="604"/>
      <c r="O5" s="604"/>
      <c r="P5" s="604"/>
      <c r="Q5" s="604"/>
      <c r="R5" s="604"/>
      <c r="S5" s="604"/>
      <c r="T5" s="604"/>
      <c r="U5" s="719" t="s">
        <v>200</v>
      </c>
    </row>
    <row r="6" spans="1:21" ht="12">
      <c r="A6" s="602" t="s">
        <v>160</v>
      </c>
      <c r="B6" s="603"/>
      <c r="C6" s="603"/>
      <c r="D6" s="603"/>
      <c r="E6" s="603"/>
      <c r="F6" s="603"/>
      <c r="G6" s="603"/>
      <c r="H6" s="603"/>
      <c r="I6" s="603"/>
      <c r="J6" s="603"/>
      <c r="K6" s="603"/>
      <c r="L6" s="603"/>
      <c r="M6" s="603"/>
      <c r="N6" s="603"/>
      <c r="O6" s="603"/>
      <c r="P6" s="603"/>
      <c r="Q6" s="603"/>
      <c r="R6" s="603"/>
      <c r="S6" s="603"/>
      <c r="T6" s="603"/>
      <c r="U6" s="719" t="s">
        <v>200</v>
      </c>
    </row>
    <row r="7" spans="1:20" ht="12">
      <c r="A7" s="187"/>
      <c r="B7" s="187"/>
      <c r="C7" s="187"/>
      <c r="D7" s="187"/>
      <c r="E7" s="187"/>
      <c r="F7" s="402"/>
      <c r="G7" s="402"/>
      <c r="H7" s="402"/>
      <c r="I7" s="402"/>
      <c r="J7" s="402"/>
      <c r="K7" s="402"/>
      <c r="L7" s="402"/>
      <c r="M7" s="402"/>
      <c r="N7" s="402"/>
      <c r="O7" s="187"/>
      <c r="P7" s="187"/>
      <c r="Q7" s="187"/>
      <c r="R7" s="187"/>
      <c r="S7" s="187"/>
      <c r="T7" s="187"/>
    </row>
    <row r="8" spans="1:20" ht="12">
      <c r="A8" s="187"/>
      <c r="B8" s="187"/>
      <c r="C8" s="402"/>
      <c r="D8" s="402"/>
      <c r="E8" s="402"/>
      <c r="F8" s="402"/>
      <c r="G8" s="402"/>
      <c r="H8" s="402"/>
      <c r="I8" s="402"/>
      <c r="J8" s="402"/>
      <c r="K8" s="402"/>
      <c r="L8" s="402"/>
      <c r="M8" s="402"/>
      <c r="N8" s="402"/>
      <c r="O8" s="187"/>
      <c r="P8" s="187"/>
      <c r="Q8" s="187"/>
      <c r="R8" s="187"/>
      <c r="S8" s="402"/>
      <c r="T8" s="402"/>
    </row>
    <row r="9" spans="1:21" ht="12">
      <c r="A9" s="403"/>
      <c r="B9" s="404"/>
      <c r="C9" s="605" t="s">
        <v>203</v>
      </c>
      <c r="D9" s="606"/>
      <c r="E9" s="607"/>
      <c r="F9" s="611" t="s">
        <v>177</v>
      </c>
      <c r="G9" s="612"/>
      <c r="H9" s="613"/>
      <c r="I9" s="611" t="s">
        <v>178</v>
      </c>
      <c r="J9" s="612"/>
      <c r="K9" s="613"/>
      <c r="L9" s="605" t="s">
        <v>43</v>
      </c>
      <c r="M9" s="606"/>
      <c r="N9" s="607"/>
      <c r="O9" s="605" t="s">
        <v>44</v>
      </c>
      <c r="P9" s="606"/>
      <c r="Q9" s="607"/>
      <c r="R9" s="605" t="s">
        <v>219</v>
      </c>
      <c r="S9" s="606"/>
      <c r="T9" s="607"/>
      <c r="U9" s="719" t="s">
        <v>200</v>
      </c>
    </row>
    <row r="10" spans="1:21" ht="12">
      <c r="A10" s="405"/>
      <c r="B10" s="406"/>
      <c r="C10" s="608"/>
      <c r="D10" s="609"/>
      <c r="E10" s="610"/>
      <c r="F10" s="614"/>
      <c r="G10" s="615"/>
      <c r="H10" s="616"/>
      <c r="I10" s="614"/>
      <c r="J10" s="615"/>
      <c r="K10" s="616"/>
      <c r="L10" s="608"/>
      <c r="M10" s="609"/>
      <c r="N10" s="610"/>
      <c r="O10" s="608"/>
      <c r="P10" s="609"/>
      <c r="Q10" s="610"/>
      <c r="R10" s="608"/>
      <c r="S10" s="609"/>
      <c r="T10" s="610"/>
      <c r="U10" s="719" t="s">
        <v>200</v>
      </c>
    </row>
    <row r="11" spans="1:21" ht="12">
      <c r="A11" s="405"/>
      <c r="B11" s="407"/>
      <c r="C11" s="405"/>
      <c r="D11" s="407"/>
      <c r="E11" s="407"/>
      <c r="F11" s="405"/>
      <c r="G11" s="407"/>
      <c r="H11" s="407"/>
      <c r="I11" s="405"/>
      <c r="J11" s="407"/>
      <c r="K11" s="407"/>
      <c r="L11" s="405"/>
      <c r="M11" s="407"/>
      <c r="N11" s="407"/>
      <c r="O11" s="405"/>
      <c r="P11" s="407"/>
      <c r="Q11" s="407"/>
      <c r="R11" s="405"/>
      <c r="S11" s="407"/>
      <c r="T11" s="408"/>
      <c r="U11" s="719" t="s">
        <v>200</v>
      </c>
    </row>
    <row r="12" spans="1:21" ht="12.75" thickBot="1">
      <c r="A12" s="409" t="s">
        <v>98</v>
      </c>
      <c r="B12" s="410"/>
      <c r="C12" s="411" t="s">
        <v>183</v>
      </c>
      <c r="D12" s="412" t="s">
        <v>102</v>
      </c>
      <c r="E12" s="412" t="s">
        <v>185</v>
      </c>
      <c r="F12" s="411" t="s">
        <v>183</v>
      </c>
      <c r="G12" s="412" t="s">
        <v>102</v>
      </c>
      <c r="H12" s="412" t="s">
        <v>185</v>
      </c>
      <c r="I12" s="411" t="s">
        <v>183</v>
      </c>
      <c r="J12" s="412" t="s">
        <v>102</v>
      </c>
      <c r="K12" s="412" t="s">
        <v>185</v>
      </c>
      <c r="L12" s="411" t="s">
        <v>183</v>
      </c>
      <c r="M12" s="412" t="s">
        <v>102</v>
      </c>
      <c r="N12" s="412" t="s">
        <v>185</v>
      </c>
      <c r="O12" s="411" t="s">
        <v>183</v>
      </c>
      <c r="P12" s="412" t="s">
        <v>102</v>
      </c>
      <c r="Q12" s="412" t="s">
        <v>185</v>
      </c>
      <c r="R12" s="411" t="s">
        <v>183</v>
      </c>
      <c r="S12" s="412" t="s">
        <v>102</v>
      </c>
      <c r="T12" s="413" t="s">
        <v>185</v>
      </c>
      <c r="U12" s="719" t="s">
        <v>200</v>
      </c>
    </row>
    <row r="13" spans="1:21" ht="12">
      <c r="A13" s="617" t="s">
        <v>42</v>
      </c>
      <c r="B13" s="618"/>
      <c r="C13" s="167">
        <v>37</v>
      </c>
      <c r="D13" s="168">
        <v>37</v>
      </c>
      <c r="E13" s="168">
        <v>6184</v>
      </c>
      <c r="F13" s="167"/>
      <c r="G13" s="168"/>
      <c r="H13" s="168"/>
      <c r="I13" s="167"/>
      <c r="J13" s="168"/>
      <c r="K13" s="168"/>
      <c r="L13" s="167"/>
      <c r="M13" s="168"/>
      <c r="N13" s="168"/>
      <c r="O13" s="167"/>
      <c r="P13" s="168"/>
      <c r="Q13" s="168"/>
      <c r="R13" s="167">
        <f>C13+F13+I13+L13+O13</f>
        <v>37</v>
      </c>
      <c r="S13" s="168">
        <f>D13+G13+J13+M13+P13</f>
        <v>37</v>
      </c>
      <c r="T13" s="414">
        <f>E13+H13+K13+N13+Q13</f>
        <v>6184</v>
      </c>
      <c r="U13" s="719" t="s">
        <v>200</v>
      </c>
    </row>
    <row r="14" spans="1:21" ht="12">
      <c r="A14" s="186"/>
      <c r="B14" s="187" t="s">
        <v>184</v>
      </c>
      <c r="C14" s="151"/>
      <c r="D14" s="415"/>
      <c r="E14" s="415"/>
      <c r="F14" s="151"/>
      <c r="G14" s="415"/>
      <c r="H14" s="415"/>
      <c r="I14" s="151"/>
      <c r="J14" s="415"/>
      <c r="K14" s="415"/>
      <c r="L14" s="151"/>
      <c r="M14" s="415"/>
      <c r="N14" s="415"/>
      <c r="O14" s="151"/>
      <c r="P14" s="415"/>
      <c r="Q14" s="415"/>
      <c r="R14" s="151"/>
      <c r="S14" s="415"/>
      <c r="T14" s="416"/>
      <c r="U14" s="719" t="s">
        <v>200</v>
      </c>
    </row>
    <row r="15" spans="1:21" ht="12">
      <c r="A15" s="619" t="s">
        <v>195</v>
      </c>
      <c r="B15" s="620"/>
      <c r="C15" s="417">
        <f aca="true" t="shared" si="0" ref="C15:T15">SUM(C13:C13)</f>
        <v>37</v>
      </c>
      <c r="D15" s="181">
        <f t="shared" si="0"/>
        <v>37</v>
      </c>
      <c r="E15" s="181">
        <f t="shared" si="0"/>
        <v>6184</v>
      </c>
      <c r="F15" s="417">
        <f t="shared" si="0"/>
        <v>0</v>
      </c>
      <c r="G15" s="181">
        <f t="shared" si="0"/>
        <v>0</v>
      </c>
      <c r="H15" s="438">
        <f t="shared" si="0"/>
        <v>0</v>
      </c>
      <c r="I15" s="417">
        <f t="shared" si="0"/>
        <v>0</v>
      </c>
      <c r="J15" s="181">
        <f t="shared" si="0"/>
        <v>0</v>
      </c>
      <c r="K15" s="181">
        <f t="shared" si="0"/>
        <v>0</v>
      </c>
      <c r="L15" s="417">
        <f t="shared" si="0"/>
        <v>0</v>
      </c>
      <c r="M15" s="181">
        <f t="shared" si="0"/>
        <v>0</v>
      </c>
      <c r="N15" s="181">
        <f t="shared" si="0"/>
        <v>0</v>
      </c>
      <c r="O15" s="417">
        <f t="shared" si="0"/>
        <v>0</v>
      </c>
      <c r="P15" s="181">
        <f t="shared" si="0"/>
        <v>0</v>
      </c>
      <c r="Q15" s="181">
        <f t="shared" si="0"/>
        <v>0</v>
      </c>
      <c r="R15" s="417">
        <f t="shared" si="0"/>
        <v>37</v>
      </c>
      <c r="S15" s="181">
        <f t="shared" si="0"/>
        <v>37</v>
      </c>
      <c r="T15" s="418">
        <f t="shared" si="0"/>
        <v>6184</v>
      </c>
      <c r="U15" s="719" t="s">
        <v>200</v>
      </c>
    </row>
    <row r="16" spans="1:21" ht="12">
      <c r="A16" s="621" t="s">
        <v>168</v>
      </c>
      <c r="B16" s="622"/>
      <c r="C16" s="180"/>
      <c r="D16" s="176"/>
      <c r="E16" s="176"/>
      <c r="F16" s="180"/>
      <c r="G16" s="176"/>
      <c r="H16" s="176"/>
      <c r="I16" s="180"/>
      <c r="J16" s="176"/>
      <c r="K16" s="176"/>
      <c r="L16" s="180"/>
      <c r="M16" s="176"/>
      <c r="N16" s="176"/>
      <c r="O16" s="180"/>
      <c r="P16" s="176"/>
      <c r="Q16" s="176"/>
      <c r="R16" s="180"/>
      <c r="S16" s="176">
        <f>D16+G16+J16+M16+P16</f>
        <v>0</v>
      </c>
      <c r="T16" s="419"/>
      <c r="U16" s="719" t="s">
        <v>200</v>
      </c>
    </row>
    <row r="17" spans="1:21" ht="12">
      <c r="A17" s="621" t="s">
        <v>167</v>
      </c>
      <c r="B17" s="622"/>
      <c r="C17" s="420"/>
      <c r="D17" s="421">
        <f>SUM(D15:D16)</f>
        <v>37</v>
      </c>
      <c r="E17" s="421"/>
      <c r="F17" s="420"/>
      <c r="G17" s="421">
        <f>+G15+G16</f>
        <v>0</v>
      </c>
      <c r="H17" s="421"/>
      <c r="I17" s="420"/>
      <c r="J17" s="421">
        <f>+J15+J16</f>
        <v>0</v>
      </c>
      <c r="K17" s="421"/>
      <c r="L17" s="420"/>
      <c r="M17" s="421">
        <f>+M15+M16</f>
        <v>0</v>
      </c>
      <c r="N17" s="421"/>
      <c r="O17" s="420"/>
      <c r="P17" s="421">
        <f>+P15+P16</f>
        <v>0</v>
      </c>
      <c r="Q17" s="421"/>
      <c r="R17" s="420"/>
      <c r="S17" s="421">
        <f>SUM(S15:S16)</f>
        <v>37</v>
      </c>
      <c r="T17" s="422"/>
      <c r="U17" s="719" t="s">
        <v>200</v>
      </c>
    </row>
    <row r="18" spans="1:21" ht="12">
      <c r="A18" s="625" t="s">
        <v>169</v>
      </c>
      <c r="B18" s="626"/>
      <c r="C18" s="167"/>
      <c r="D18" s="168"/>
      <c r="E18" s="168"/>
      <c r="F18" s="167"/>
      <c r="G18" s="168"/>
      <c r="H18" s="168"/>
      <c r="I18" s="167"/>
      <c r="J18" s="168"/>
      <c r="K18" s="168"/>
      <c r="L18" s="167"/>
      <c r="M18" s="168"/>
      <c r="N18" s="168"/>
      <c r="O18" s="167"/>
      <c r="P18" s="168"/>
      <c r="Q18" s="168"/>
      <c r="R18" s="167"/>
      <c r="S18" s="168"/>
      <c r="T18" s="414"/>
      <c r="U18" s="719" t="s">
        <v>200</v>
      </c>
    </row>
    <row r="19" spans="1:21" ht="12">
      <c r="A19" s="627" t="s">
        <v>111</v>
      </c>
      <c r="B19" s="628"/>
      <c r="C19" s="167"/>
      <c r="D19" s="168"/>
      <c r="E19" s="168"/>
      <c r="F19" s="167"/>
      <c r="G19" s="168"/>
      <c r="H19" s="168"/>
      <c r="I19" s="167"/>
      <c r="J19" s="168"/>
      <c r="K19" s="168"/>
      <c r="L19" s="167"/>
      <c r="M19" s="168"/>
      <c r="N19" s="168"/>
      <c r="O19" s="167"/>
      <c r="P19" s="168"/>
      <c r="Q19" s="168"/>
      <c r="R19" s="167"/>
      <c r="S19" s="168">
        <f>D19+G19+J19+M19+P19</f>
        <v>0</v>
      </c>
      <c r="T19" s="414"/>
      <c r="U19" s="719" t="s">
        <v>200</v>
      </c>
    </row>
    <row r="20" spans="1:21" ht="12">
      <c r="A20" s="629" t="s">
        <v>138</v>
      </c>
      <c r="B20" s="630"/>
      <c r="C20" s="180"/>
      <c r="D20" s="176"/>
      <c r="E20" s="176"/>
      <c r="F20" s="180"/>
      <c r="G20" s="176"/>
      <c r="H20" s="176"/>
      <c r="I20" s="180"/>
      <c r="J20" s="176"/>
      <c r="K20" s="176"/>
      <c r="L20" s="180"/>
      <c r="M20" s="176"/>
      <c r="N20" s="176"/>
      <c r="O20" s="180"/>
      <c r="P20" s="176"/>
      <c r="Q20" s="176"/>
      <c r="R20" s="180"/>
      <c r="S20" s="176">
        <f>D20+G20+J20+M20+P20</f>
        <v>0</v>
      </c>
      <c r="T20" s="419"/>
      <c r="U20" s="719" t="s">
        <v>200</v>
      </c>
    </row>
    <row r="21" spans="1:21" ht="12">
      <c r="A21" s="621" t="s">
        <v>170</v>
      </c>
      <c r="B21" s="622"/>
      <c r="C21" s="180"/>
      <c r="D21" s="176">
        <f>D20+D19+D17</f>
        <v>37</v>
      </c>
      <c r="E21" s="176"/>
      <c r="F21" s="180"/>
      <c r="G21" s="176">
        <f>G20+G19+G17</f>
        <v>0</v>
      </c>
      <c r="H21" s="176"/>
      <c r="I21" s="180"/>
      <c r="J21" s="176">
        <f>J20+J19+J17</f>
        <v>0</v>
      </c>
      <c r="K21" s="176"/>
      <c r="L21" s="180"/>
      <c r="M21" s="176">
        <f>M20+M19+M17</f>
        <v>0</v>
      </c>
      <c r="N21" s="176"/>
      <c r="O21" s="180"/>
      <c r="P21" s="176">
        <f>P20+P19+P17</f>
        <v>0</v>
      </c>
      <c r="Q21" s="176"/>
      <c r="R21" s="180"/>
      <c r="S21" s="176">
        <f>S20+S19+S17</f>
        <v>37</v>
      </c>
      <c r="T21" s="419"/>
      <c r="U21" s="719" t="s">
        <v>45</v>
      </c>
    </row>
    <row r="22" spans="1:20" ht="12">
      <c r="A22" s="187"/>
      <c r="B22" s="187"/>
      <c r="C22" s="187"/>
      <c r="D22" s="187"/>
      <c r="E22" s="187"/>
      <c r="F22" s="187"/>
      <c r="G22" s="187"/>
      <c r="H22" s="187"/>
      <c r="I22" s="187"/>
      <c r="J22" s="187"/>
      <c r="K22" s="187"/>
      <c r="L22" s="187"/>
      <c r="M22" s="187"/>
      <c r="N22" s="187"/>
      <c r="O22" s="187"/>
      <c r="P22" s="187"/>
      <c r="Q22" s="187"/>
      <c r="R22" s="187"/>
      <c r="S22" s="187"/>
      <c r="T22" s="187"/>
    </row>
    <row r="23" spans="1:20" ht="12">
      <c r="A23" s="187"/>
      <c r="B23" s="187"/>
      <c r="C23" s="187"/>
      <c r="D23" s="187"/>
      <c r="E23" s="187"/>
      <c r="F23" s="187"/>
      <c r="G23" s="187"/>
      <c r="H23" s="187"/>
      <c r="I23" s="187"/>
      <c r="J23" s="187"/>
      <c r="K23" s="187"/>
      <c r="L23" s="187"/>
      <c r="M23" s="187"/>
      <c r="N23" s="187"/>
      <c r="O23" s="187"/>
      <c r="P23" s="187"/>
      <c r="Q23" s="187"/>
      <c r="R23" s="187"/>
      <c r="S23" s="187"/>
      <c r="T23" s="187"/>
    </row>
    <row r="24" spans="1:20" ht="12">
      <c r="A24" s="187"/>
      <c r="B24" s="187"/>
      <c r="C24" s="187"/>
      <c r="D24" s="187"/>
      <c r="E24" s="187"/>
      <c r="F24" s="187"/>
      <c r="G24" s="187"/>
      <c r="H24" s="187"/>
      <c r="I24" s="187"/>
      <c r="J24" s="187"/>
      <c r="K24" s="187"/>
      <c r="L24" s="187"/>
      <c r="M24" s="187"/>
      <c r="N24" s="187"/>
      <c r="O24" s="187"/>
      <c r="P24" s="187"/>
      <c r="Q24" s="187"/>
      <c r="R24" s="187"/>
      <c r="S24" s="187"/>
      <c r="T24" s="187"/>
    </row>
    <row r="25" spans="1:20" ht="12">
      <c r="A25" s="187"/>
      <c r="B25" s="187"/>
      <c r="C25" s="187"/>
      <c r="D25" s="187"/>
      <c r="E25" s="187"/>
      <c r="F25" s="187"/>
      <c r="G25" s="187"/>
      <c r="H25" s="187"/>
      <c r="I25" s="187"/>
      <c r="J25" s="187"/>
      <c r="K25" s="187"/>
      <c r="L25" s="187"/>
      <c r="M25" s="187"/>
      <c r="N25" s="187"/>
      <c r="O25" s="187"/>
      <c r="P25" s="187"/>
      <c r="Q25" s="187"/>
      <c r="R25" s="187"/>
      <c r="S25" s="187"/>
      <c r="T25" s="187"/>
    </row>
    <row r="26" spans="1:20" ht="12">
      <c r="A26" s="187"/>
      <c r="B26" s="187"/>
      <c r="C26" s="187"/>
      <c r="D26" s="187"/>
      <c r="E26" s="187"/>
      <c r="F26" s="187"/>
      <c r="G26" s="187"/>
      <c r="H26" s="187"/>
      <c r="I26" s="187"/>
      <c r="J26" s="187"/>
      <c r="K26" s="187"/>
      <c r="L26" s="187"/>
      <c r="M26" s="187"/>
      <c r="N26" s="187"/>
      <c r="O26" s="187"/>
      <c r="P26" s="187"/>
      <c r="Q26" s="187"/>
      <c r="R26" s="187"/>
      <c r="S26" s="187"/>
      <c r="T26" s="187"/>
    </row>
    <row r="27" spans="1:20" ht="12">
      <c r="A27" s="187"/>
      <c r="B27" s="187"/>
      <c r="C27" s="187"/>
      <c r="D27" s="187"/>
      <c r="E27" s="187"/>
      <c r="F27" s="187"/>
      <c r="G27" s="187"/>
      <c r="H27" s="187"/>
      <c r="I27" s="187"/>
      <c r="J27" s="187"/>
      <c r="K27" s="187"/>
      <c r="L27" s="187"/>
      <c r="M27" s="187"/>
      <c r="N27" s="187"/>
      <c r="O27" s="187"/>
      <c r="P27" s="187"/>
      <c r="Q27" s="187"/>
      <c r="R27" s="187"/>
      <c r="S27" s="187"/>
      <c r="T27" s="187"/>
    </row>
    <row r="28" spans="1:20" ht="12">
      <c r="A28" s="623"/>
      <c r="B28" s="624"/>
      <c r="C28" s="624"/>
      <c r="D28" s="624"/>
      <c r="E28" s="624"/>
      <c r="F28" s="624"/>
      <c r="G28" s="624"/>
      <c r="H28" s="624"/>
      <c r="I28" s="624"/>
      <c r="J28" s="624"/>
      <c r="K28" s="624"/>
      <c r="L28" s="624"/>
      <c r="M28" s="624"/>
      <c r="N28" s="624"/>
      <c r="O28" s="624"/>
      <c r="P28" s="624"/>
      <c r="Q28" s="624"/>
      <c r="R28" s="187"/>
      <c r="S28" s="187"/>
      <c r="T28" s="187"/>
    </row>
    <row r="29" spans="1:20" ht="12">
      <c r="A29" s="423"/>
      <c r="B29" s="423"/>
      <c r="C29" s="423"/>
      <c r="D29" s="423"/>
      <c r="E29" s="423"/>
      <c r="F29" s="423"/>
      <c r="G29" s="423"/>
      <c r="H29" s="423"/>
      <c r="I29" s="423"/>
      <c r="J29" s="423"/>
      <c r="K29" s="423"/>
      <c r="L29" s="423"/>
      <c r="M29" s="423"/>
      <c r="N29" s="423"/>
      <c r="O29" s="423"/>
      <c r="P29" s="423"/>
      <c r="Q29" s="423"/>
      <c r="R29" s="187"/>
      <c r="S29" s="187"/>
      <c r="T29" s="187"/>
    </row>
    <row r="30" spans="1:20" ht="12">
      <c r="A30" s="187"/>
      <c r="B30" s="187"/>
      <c r="C30" s="187"/>
      <c r="D30" s="187"/>
      <c r="E30" s="187"/>
      <c r="F30" s="187"/>
      <c r="G30" s="187"/>
      <c r="H30" s="187"/>
      <c r="I30" s="187"/>
      <c r="J30" s="187"/>
      <c r="K30" s="187"/>
      <c r="L30" s="187"/>
      <c r="M30" s="187"/>
      <c r="N30" s="187"/>
      <c r="O30" s="187"/>
      <c r="P30" s="187"/>
      <c r="Q30" s="187"/>
      <c r="R30" s="187"/>
      <c r="S30" s="187"/>
      <c r="T30" s="187"/>
    </row>
    <row r="31" spans="1:20" ht="12">
      <c r="A31" s="602"/>
      <c r="B31" s="602"/>
      <c r="C31" s="602"/>
      <c r="D31" s="602"/>
      <c r="E31" s="602"/>
      <c r="F31" s="602"/>
      <c r="G31" s="602"/>
      <c r="H31" s="602"/>
      <c r="I31" s="602"/>
      <c r="J31" s="602"/>
      <c r="K31" s="602"/>
      <c r="L31" s="602"/>
      <c r="M31" s="602"/>
      <c r="N31" s="602"/>
      <c r="O31" s="602"/>
      <c r="P31" s="602"/>
      <c r="Q31" s="602"/>
      <c r="R31" s="602"/>
      <c r="S31" s="602"/>
      <c r="T31" s="602"/>
    </row>
    <row r="32" spans="1:20" ht="12">
      <c r="A32" s="187"/>
      <c r="B32" s="187"/>
      <c r="C32" s="187"/>
      <c r="D32" s="187"/>
      <c r="E32" s="187"/>
      <c r="F32" s="187"/>
      <c r="G32" s="187"/>
      <c r="H32" s="187"/>
      <c r="I32" s="187"/>
      <c r="J32" s="187"/>
      <c r="K32" s="187"/>
      <c r="L32" s="187"/>
      <c r="M32" s="187"/>
      <c r="N32" s="187"/>
      <c r="O32" s="187"/>
      <c r="P32" s="187"/>
      <c r="Q32" s="187"/>
      <c r="R32" s="187"/>
      <c r="S32" s="187"/>
      <c r="T32" s="187"/>
    </row>
    <row r="33" spans="1:20" ht="12">
      <c r="A33" s="424"/>
      <c r="B33" s="424"/>
      <c r="C33" s="424"/>
      <c r="D33" s="424"/>
      <c r="E33" s="424"/>
      <c r="F33" s="424"/>
      <c r="G33" s="424"/>
      <c r="H33" s="424"/>
      <c r="I33" s="424"/>
      <c r="J33" s="424"/>
      <c r="K33" s="424"/>
      <c r="L33" s="187"/>
      <c r="M33" s="187"/>
      <c r="N33" s="187"/>
      <c r="O33" s="187"/>
      <c r="P33" s="187"/>
      <c r="Q33" s="187"/>
      <c r="R33" s="187"/>
      <c r="S33" s="187"/>
      <c r="T33" s="187"/>
    </row>
    <row r="34" spans="1:20" ht="12">
      <c r="A34" s="424"/>
      <c r="B34" s="424"/>
      <c r="C34" s="424"/>
      <c r="D34" s="424"/>
      <c r="E34" s="424"/>
      <c r="F34" s="424"/>
      <c r="G34" s="424"/>
      <c r="H34" s="424"/>
      <c r="I34" s="424"/>
      <c r="J34" s="424"/>
      <c r="K34" s="424"/>
      <c r="L34" s="187"/>
      <c r="M34" s="187"/>
      <c r="N34" s="187"/>
      <c r="O34" s="187"/>
      <c r="P34" s="187"/>
      <c r="Q34" s="187"/>
      <c r="R34" s="187"/>
      <c r="S34" s="187"/>
      <c r="T34" s="187"/>
    </row>
  </sheetData>
  <mergeCells count="21">
    <mergeCell ref="A28:Q28"/>
    <mergeCell ref="A31:T31"/>
    <mergeCell ref="A18:B18"/>
    <mergeCell ref="A19:B19"/>
    <mergeCell ref="A20:B20"/>
    <mergeCell ref="A21:B21"/>
    <mergeCell ref="A13:B13"/>
    <mergeCell ref="A15:B15"/>
    <mergeCell ref="A16:B16"/>
    <mergeCell ref="A17:B17"/>
    <mergeCell ref="A6:T6"/>
    <mergeCell ref="C9:E10"/>
    <mergeCell ref="F9:H10"/>
    <mergeCell ref="I9:K10"/>
    <mergeCell ref="L9:N10"/>
    <mergeCell ref="O9:Q10"/>
    <mergeCell ref="R9:T10"/>
    <mergeCell ref="A1:D1"/>
    <mergeCell ref="A3:T3"/>
    <mergeCell ref="A4:T4"/>
    <mergeCell ref="A5:T5"/>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N44"/>
  <sheetViews>
    <sheetView zoomScale="75" zoomScaleNormal="75" workbookViewId="0" topLeftCell="A1">
      <pane xSplit="2" ySplit="11" topLeftCell="C12" activePane="bottomRight" state="frozen"/>
      <selection pane="topLeft" activeCell="A37" sqref="E37"/>
      <selection pane="topRight" activeCell="A37" sqref="E37"/>
      <selection pane="bottomLeft" activeCell="A37" sqref="E37"/>
      <selection pane="bottomRight" activeCell="A37" sqref="E37"/>
    </sheetView>
  </sheetViews>
  <sheetFormatPr defaultColWidth="8.88671875" defaultRowHeight="15"/>
  <cols>
    <col min="1" max="1" width="21.6640625" style="21" customWidth="1"/>
    <col min="2" max="2" width="5.99609375" style="21" customWidth="1"/>
    <col min="3" max="3" width="10.77734375" style="21" customWidth="1"/>
    <col min="4" max="4" width="12.6640625" style="21" customWidth="1"/>
    <col min="5" max="5" width="10.88671875" style="21" customWidth="1"/>
    <col min="6" max="6" width="12.5546875" style="21" customWidth="1"/>
    <col min="7" max="7" width="9.77734375" style="21" customWidth="1"/>
    <col min="8" max="8" width="11.99609375" style="21" customWidth="1"/>
    <col min="9" max="9" width="9.77734375" style="21" hidden="1" customWidth="1"/>
    <col min="10" max="11" width="9.77734375" style="21" customWidth="1"/>
    <col min="12" max="12" width="10.3359375" style="21" customWidth="1"/>
    <col min="13" max="13" width="12.99609375" style="21" customWidth="1"/>
    <col min="14" max="14" width="1.1171875" style="363" customWidth="1"/>
    <col min="15" max="16384" width="8.88671875" style="21" customWidth="1"/>
  </cols>
  <sheetData>
    <row r="1" spans="1:14" ht="20.25">
      <c r="A1" s="594" t="s">
        <v>50</v>
      </c>
      <c r="B1" s="448"/>
      <c r="C1" s="448"/>
      <c r="D1" s="448"/>
      <c r="E1" s="448"/>
      <c r="F1" s="448"/>
      <c r="G1" s="448"/>
      <c r="H1" s="448"/>
      <c r="I1" s="448"/>
      <c r="J1" s="448"/>
      <c r="K1" s="448"/>
      <c r="L1" s="448"/>
      <c r="M1" s="551"/>
      <c r="N1" s="363" t="s">
        <v>200</v>
      </c>
    </row>
    <row r="2" spans="1:14" ht="20.25">
      <c r="A2" s="30"/>
      <c r="N2" s="363" t="s">
        <v>200</v>
      </c>
    </row>
    <row r="3" spans="1:14" ht="12" customHeight="1">
      <c r="A3" s="30"/>
      <c r="N3" s="363" t="s">
        <v>200</v>
      </c>
    </row>
    <row r="4" spans="1:14" ht="18.75">
      <c r="A4" s="595" t="s">
        <v>104</v>
      </c>
      <c r="B4" s="532"/>
      <c r="C4" s="532"/>
      <c r="D4" s="532"/>
      <c r="E4" s="532"/>
      <c r="F4" s="532"/>
      <c r="G4" s="532"/>
      <c r="H4" s="532"/>
      <c r="I4" s="532"/>
      <c r="J4" s="532"/>
      <c r="K4" s="532"/>
      <c r="L4" s="532"/>
      <c r="M4" s="553"/>
      <c r="N4" s="363" t="s">
        <v>200</v>
      </c>
    </row>
    <row r="5" spans="1:14" ht="16.5">
      <c r="A5" s="596" t="str">
        <f>+'B. Summary of Requirements '!A5</f>
        <v>Office of Legal Counsel</v>
      </c>
      <c r="B5" s="532"/>
      <c r="C5" s="532"/>
      <c r="D5" s="532"/>
      <c r="E5" s="532"/>
      <c r="F5" s="532"/>
      <c r="G5" s="532"/>
      <c r="H5" s="532"/>
      <c r="I5" s="532"/>
      <c r="J5" s="532"/>
      <c r="K5" s="532"/>
      <c r="L5" s="532"/>
      <c r="M5" s="553"/>
      <c r="N5" s="363" t="s">
        <v>200</v>
      </c>
    </row>
    <row r="6" spans="1:14" ht="16.5">
      <c r="A6" s="661" t="str">
        <f>+'B. Summary of Requirements '!A6</f>
        <v>Salaries and Expenses</v>
      </c>
      <c r="B6" s="662"/>
      <c r="C6" s="662"/>
      <c r="D6" s="662"/>
      <c r="E6" s="662"/>
      <c r="F6" s="662"/>
      <c r="G6" s="662"/>
      <c r="H6" s="662"/>
      <c r="I6" s="662"/>
      <c r="J6" s="662"/>
      <c r="K6" s="662"/>
      <c r="L6" s="662"/>
      <c r="M6" s="663"/>
      <c r="N6" s="363" t="s">
        <v>200</v>
      </c>
    </row>
    <row r="7" ht="15">
      <c r="N7" s="363" t="s">
        <v>200</v>
      </c>
    </row>
    <row r="8" spans="1:14" ht="15">
      <c r="A8" s="22"/>
      <c r="B8" s="22"/>
      <c r="C8" s="22"/>
      <c r="D8" s="22"/>
      <c r="E8" s="22"/>
      <c r="F8" s="22"/>
      <c r="G8" s="22"/>
      <c r="H8" s="22"/>
      <c r="I8" s="22"/>
      <c r="J8" s="22"/>
      <c r="K8" s="22"/>
      <c r="L8" s="22"/>
      <c r="M8" s="22"/>
      <c r="N8" s="363" t="s">
        <v>200</v>
      </c>
    </row>
    <row r="9" spans="1:14" ht="40.5" customHeight="1">
      <c r="A9" s="664" t="s">
        <v>105</v>
      </c>
      <c r="B9" s="665"/>
      <c r="C9" s="670" t="s">
        <v>218</v>
      </c>
      <c r="D9" s="671"/>
      <c r="E9" s="670" t="s">
        <v>203</v>
      </c>
      <c r="F9" s="671"/>
      <c r="G9" s="656" t="s">
        <v>155</v>
      </c>
      <c r="H9" s="657"/>
      <c r="I9" s="657"/>
      <c r="J9" s="657"/>
      <c r="K9" s="657"/>
      <c r="L9" s="657"/>
      <c r="M9" s="658"/>
      <c r="N9" s="363" t="s">
        <v>200</v>
      </c>
    </row>
    <row r="10" spans="1:14" ht="15">
      <c r="A10" s="666"/>
      <c r="B10" s="667"/>
      <c r="C10" s="648" t="s">
        <v>48</v>
      </c>
      <c r="D10" s="650" t="s">
        <v>49</v>
      </c>
      <c r="E10" s="648" t="s">
        <v>48</v>
      </c>
      <c r="F10" s="654" t="s">
        <v>49</v>
      </c>
      <c r="G10" s="659" t="s">
        <v>33</v>
      </c>
      <c r="H10" s="644" t="s">
        <v>154</v>
      </c>
      <c r="I10" s="62" t="s">
        <v>106</v>
      </c>
      <c r="J10" s="644" t="s">
        <v>46</v>
      </c>
      <c r="K10" s="644" t="s">
        <v>47</v>
      </c>
      <c r="L10" s="642" t="s">
        <v>48</v>
      </c>
      <c r="M10" s="640" t="s">
        <v>49</v>
      </c>
      <c r="N10" s="363" t="s">
        <v>200</v>
      </c>
    </row>
    <row r="11" spans="1:14" ht="27" customHeight="1">
      <c r="A11" s="668"/>
      <c r="B11" s="669"/>
      <c r="C11" s="649"/>
      <c r="D11" s="651"/>
      <c r="E11" s="649"/>
      <c r="F11" s="655"/>
      <c r="G11" s="660"/>
      <c r="H11" s="645"/>
      <c r="I11" s="63" t="s">
        <v>194</v>
      </c>
      <c r="J11" s="645"/>
      <c r="K11" s="645"/>
      <c r="L11" s="643"/>
      <c r="M11" s="641"/>
      <c r="N11" s="363" t="s">
        <v>200</v>
      </c>
    </row>
    <row r="12" spans="1:14" ht="15">
      <c r="A12" s="236" t="s">
        <v>191</v>
      </c>
      <c r="B12" s="237"/>
      <c r="C12" s="322">
        <v>8</v>
      </c>
      <c r="D12" s="322"/>
      <c r="E12" s="322">
        <v>8</v>
      </c>
      <c r="F12" s="322"/>
      <c r="G12" s="425"/>
      <c r="H12" s="322"/>
      <c r="I12" s="322"/>
      <c r="J12" s="322"/>
      <c r="K12" s="322">
        <f>H12+J12</f>
        <v>0</v>
      </c>
      <c r="L12" s="322">
        <f>E12+G12+K12</f>
        <v>8</v>
      </c>
      <c r="M12" s="323"/>
      <c r="N12" s="363" t="s">
        <v>200</v>
      </c>
    </row>
    <row r="13" spans="1:14" ht="15">
      <c r="A13" s="236" t="s">
        <v>139</v>
      </c>
      <c r="B13" s="237"/>
      <c r="C13" s="322">
        <v>25</v>
      </c>
      <c r="D13" s="322"/>
      <c r="E13" s="322">
        <v>25</v>
      </c>
      <c r="F13" s="322"/>
      <c r="G13" s="322"/>
      <c r="H13" s="322"/>
      <c r="I13" s="322"/>
      <c r="J13" s="322"/>
      <c r="K13" s="322">
        <f>H13+J13</f>
        <v>0</v>
      </c>
      <c r="L13" s="322">
        <f>E13+G13+K13</f>
        <v>25</v>
      </c>
      <c r="M13" s="323"/>
      <c r="N13" s="363" t="s">
        <v>200</v>
      </c>
    </row>
    <row r="14" spans="1:14" ht="15">
      <c r="A14" s="652" t="s">
        <v>140</v>
      </c>
      <c r="B14" s="653"/>
      <c r="C14" s="322">
        <v>4</v>
      </c>
      <c r="D14" s="322"/>
      <c r="E14" s="322">
        <v>4</v>
      </c>
      <c r="F14" s="322"/>
      <c r="G14" s="322"/>
      <c r="H14" s="322"/>
      <c r="I14" s="322"/>
      <c r="J14" s="322"/>
      <c r="K14" s="322">
        <f>H14+J14</f>
        <v>0</v>
      </c>
      <c r="L14" s="322">
        <f>E14+G14+K14</f>
        <v>4</v>
      </c>
      <c r="M14" s="323"/>
      <c r="N14" s="363" t="s">
        <v>200</v>
      </c>
    </row>
    <row r="15" spans="1:14" ht="15.75" thickBot="1">
      <c r="A15" s="634" t="s">
        <v>99</v>
      </c>
      <c r="B15" s="635"/>
      <c r="C15" s="324">
        <f aca="true" t="shared" si="0" ref="C15:H15">SUM(C12:C14)</f>
        <v>37</v>
      </c>
      <c r="D15" s="325">
        <f t="shared" si="0"/>
        <v>0</v>
      </c>
      <c r="E15" s="326">
        <f t="shared" si="0"/>
        <v>37</v>
      </c>
      <c r="F15" s="325">
        <f t="shared" si="0"/>
        <v>0</v>
      </c>
      <c r="G15" s="326">
        <f t="shared" si="0"/>
        <v>0</v>
      </c>
      <c r="H15" s="325">
        <f t="shared" si="0"/>
        <v>0</v>
      </c>
      <c r="I15" s="325" t="e">
        <f>SUM(#REF!)</f>
        <v>#REF!</v>
      </c>
      <c r="J15" s="325">
        <f>SUM(J12:J14)</f>
        <v>0</v>
      </c>
      <c r="K15" s="325">
        <f>SUM(K12:K14)</f>
        <v>0</v>
      </c>
      <c r="L15" s="327">
        <f>SUM(L12:L14)</f>
        <v>37</v>
      </c>
      <c r="M15" s="326">
        <f>SUM(M12:M14)</f>
        <v>0</v>
      </c>
      <c r="N15" s="363" t="s">
        <v>200</v>
      </c>
    </row>
    <row r="16" spans="1:14" ht="15">
      <c r="A16" s="633" t="s">
        <v>171</v>
      </c>
      <c r="B16" s="585"/>
      <c r="C16" s="328">
        <v>37</v>
      </c>
      <c r="D16" s="328"/>
      <c r="E16" s="329">
        <v>37</v>
      </c>
      <c r="F16" s="328"/>
      <c r="G16" s="329"/>
      <c r="H16" s="328"/>
      <c r="I16" s="328"/>
      <c r="J16" s="330"/>
      <c r="K16" s="331">
        <f>H16+J16</f>
        <v>0</v>
      </c>
      <c r="L16" s="332">
        <f>E16+G16+K16</f>
        <v>37</v>
      </c>
      <c r="M16" s="333"/>
      <c r="N16" s="363" t="s">
        <v>200</v>
      </c>
    </row>
    <row r="17" spans="1:14" ht="15">
      <c r="A17" s="638" t="s">
        <v>192</v>
      </c>
      <c r="B17" s="639"/>
      <c r="C17" s="330"/>
      <c r="D17" s="330"/>
      <c r="E17" s="334"/>
      <c r="F17" s="330"/>
      <c r="G17" s="334"/>
      <c r="H17" s="330"/>
      <c r="I17" s="330"/>
      <c r="J17" s="330"/>
      <c r="K17" s="331">
        <f>H17+J17</f>
        <v>0</v>
      </c>
      <c r="L17" s="332">
        <f>E17+G17+K17</f>
        <v>0</v>
      </c>
      <c r="M17" s="333"/>
      <c r="N17" s="363" t="s">
        <v>200</v>
      </c>
    </row>
    <row r="18" spans="1:14" ht="15">
      <c r="A18" s="636" t="s">
        <v>193</v>
      </c>
      <c r="B18" s="637"/>
      <c r="C18" s="330"/>
      <c r="D18" s="330"/>
      <c r="E18" s="334"/>
      <c r="F18" s="330"/>
      <c r="G18" s="334"/>
      <c r="H18" s="330"/>
      <c r="I18" s="330"/>
      <c r="J18" s="330"/>
      <c r="K18" s="331">
        <f>H18+J18</f>
        <v>0</v>
      </c>
      <c r="L18" s="332">
        <f>E18+G18+K18</f>
        <v>0</v>
      </c>
      <c r="M18" s="333"/>
      <c r="N18" s="363" t="s">
        <v>200</v>
      </c>
    </row>
    <row r="19" spans="1:14" s="23" customFormat="1" ht="15">
      <c r="A19" s="631" t="s">
        <v>99</v>
      </c>
      <c r="B19" s="632"/>
      <c r="C19" s="335">
        <f>SUM(C16:C18)</f>
        <v>37</v>
      </c>
      <c r="D19" s="335">
        <f aca="true" t="shared" si="1" ref="D19:M19">SUM(D16:D18)</f>
        <v>0</v>
      </c>
      <c r="E19" s="335">
        <f t="shared" si="1"/>
        <v>37</v>
      </c>
      <c r="F19" s="335">
        <f t="shared" si="1"/>
        <v>0</v>
      </c>
      <c r="G19" s="335">
        <f t="shared" si="1"/>
        <v>0</v>
      </c>
      <c r="H19" s="335">
        <f t="shared" si="1"/>
        <v>0</v>
      </c>
      <c r="I19" s="335">
        <f t="shared" si="1"/>
        <v>0</v>
      </c>
      <c r="J19" s="335"/>
      <c r="K19" s="335">
        <f>SUM(K16:K18)</f>
        <v>0</v>
      </c>
      <c r="L19" s="336">
        <f t="shared" si="1"/>
        <v>37</v>
      </c>
      <c r="M19" s="337">
        <f t="shared" si="1"/>
        <v>0</v>
      </c>
      <c r="N19" s="363" t="s">
        <v>45</v>
      </c>
    </row>
    <row r="20" spans="1:14" s="24" customFormat="1" ht="15">
      <c r="A20" s="646"/>
      <c r="B20" s="646"/>
      <c r="C20" s="646"/>
      <c r="D20" s="646"/>
      <c r="E20" s="646"/>
      <c r="F20" s="646"/>
      <c r="G20" s="646"/>
      <c r="H20" s="646"/>
      <c r="I20" s="646"/>
      <c r="J20" s="646"/>
      <c r="K20" s="646"/>
      <c r="L20" s="646"/>
      <c r="M20" s="647"/>
      <c r="N20" s="363"/>
    </row>
    <row r="21" s="24" customFormat="1" ht="15">
      <c r="A21" s="364"/>
    </row>
    <row r="22" s="24" customFormat="1" ht="15">
      <c r="A22" s="364"/>
    </row>
    <row r="23" s="24" customFormat="1" ht="15">
      <c r="A23" s="364"/>
    </row>
    <row r="24" s="24" customFormat="1" ht="15">
      <c r="A24" s="364"/>
    </row>
    <row r="25" s="25" customFormat="1" ht="15">
      <c r="A25" s="365"/>
    </row>
    <row r="26" spans="1:14" ht="71.25" customHeight="1">
      <c r="A26" s="363"/>
      <c r="N26" s="21"/>
    </row>
    <row r="27" spans="1:14" ht="39.75" customHeight="1">
      <c r="A27" s="363"/>
      <c r="N27" s="21"/>
    </row>
    <row r="28" spans="1:14" ht="15" hidden="1">
      <c r="A28" s="363"/>
      <c r="N28" s="21"/>
    </row>
    <row r="29" spans="1:14" ht="58.5" customHeight="1">
      <c r="A29" s="363"/>
      <c r="N29" s="21"/>
    </row>
    <row r="30" spans="1:14" ht="15" hidden="1">
      <c r="A30" s="363"/>
      <c r="N30" s="21"/>
    </row>
    <row r="31" spans="1:14" ht="69" customHeight="1">
      <c r="A31" s="363"/>
      <c r="N31" s="21"/>
    </row>
    <row r="32" spans="1:14" ht="15" hidden="1">
      <c r="A32" s="363"/>
      <c r="N32" s="21"/>
    </row>
    <row r="33" spans="1:14" ht="15">
      <c r="A33" s="363"/>
      <c r="N33" s="21"/>
    </row>
    <row r="34" spans="1:14" ht="15">
      <c r="A34" s="363"/>
      <c r="N34" s="21"/>
    </row>
    <row r="35" spans="1:14" ht="15">
      <c r="A35" s="363"/>
      <c r="N35" s="21"/>
    </row>
    <row r="36" spans="1:14" ht="15">
      <c r="A36" s="363"/>
      <c r="N36" s="21"/>
    </row>
    <row r="37" spans="1:14" ht="15">
      <c r="A37" s="363"/>
      <c r="N37" s="21"/>
    </row>
    <row r="38" spans="1:14" ht="15">
      <c r="A38" s="363"/>
      <c r="N38" s="21"/>
    </row>
    <row r="39" spans="1:14" ht="15">
      <c r="A39" s="363"/>
      <c r="N39" s="21"/>
    </row>
    <row r="40" spans="1:14" ht="15">
      <c r="A40" s="363"/>
      <c r="N40" s="21"/>
    </row>
    <row r="41" spans="1:14" ht="15">
      <c r="A41" s="363"/>
      <c r="N41" s="21"/>
    </row>
    <row r="42" spans="1:14" ht="15">
      <c r="A42" s="363"/>
      <c r="N42" s="21"/>
    </row>
    <row r="43" spans="1:14" ht="15">
      <c r="A43" s="363"/>
      <c r="N43" s="21"/>
    </row>
    <row r="44" spans="1:14" ht="15">
      <c r="A44" s="363"/>
      <c r="N44" s="21"/>
    </row>
  </sheetData>
  <mergeCells count="25">
    <mergeCell ref="G9:M9"/>
    <mergeCell ref="G10:G11"/>
    <mergeCell ref="A1:M1"/>
    <mergeCell ref="A4:M4"/>
    <mergeCell ref="A5:M5"/>
    <mergeCell ref="A6:M6"/>
    <mergeCell ref="A9:B11"/>
    <mergeCell ref="E10:E11"/>
    <mergeCell ref="E9:F9"/>
    <mergeCell ref="C9:D9"/>
    <mergeCell ref="M10:M11"/>
    <mergeCell ref="L10:L11"/>
    <mergeCell ref="K10:K11"/>
    <mergeCell ref="A20:M20"/>
    <mergeCell ref="J10:J11"/>
    <mergeCell ref="H10:H11"/>
    <mergeCell ref="C10:C11"/>
    <mergeCell ref="D10:D11"/>
    <mergeCell ref="A14:B14"/>
    <mergeCell ref="F10:F11"/>
    <mergeCell ref="A19:B19"/>
    <mergeCell ref="A16:B16"/>
    <mergeCell ref="A15:B15"/>
    <mergeCell ref="A18:B18"/>
    <mergeCell ref="A17:B17"/>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6"/>
  <dimension ref="A1:K36"/>
  <sheetViews>
    <sheetView showGridLines="0" showOutlineSymbols="0" zoomScale="70" zoomScaleNormal="70" workbookViewId="0" topLeftCell="B1">
      <pane xSplit="1" ySplit="11" topLeftCell="C12" activePane="bottomRight" state="frozen"/>
      <selection pane="topLeft" activeCell="A37" sqref="E37"/>
      <selection pane="topRight" activeCell="A37" sqref="E37"/>
      <selection pane="bottomLeft" activeCell="A37" sqref="E37"/>
      <selection pane="bottomRight" activeCell="A37" sqref="E37"/>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362" customWidth="1"/>
    <col min="12" max="16384" width="9.6640625" style="11" customWidth="1"/>
  </cols>
  <sheetData>
    <row r="1" spans="1:11" ht="20.25">
      <c r="A1" s="30" t="s">
        <v>144</v>
      </c>
      <c r="B1" s="685" t="s">
        <v>152</v>
      </c>
      <c r="C1" s="523"/>
      <c r="D1" s="523"/>
      <c r="E1" s="523"/>
      <c r="F1" s="523"/>
      <c r="G1" s="523"/>
      <c r="H1" s="523"/>
      <c r="I1" s="523"/>
      <c r="J1" s="523"/>
      <c r="K1" s="361" t="s">
        <v>200</v>
      </c>
    </row>
    <row r="2" spans="1:11" ht="20.25">
      <c r="A2" s="30"/>
      <c r="B2" s="114"/>
      <c r="C2" s="26"/>
      <c r="D2" s="26"/>
      <c r="E2" s="26"/>
      <c r="F2" s="26"/>
      <c r="G2" s="26"/>
      <c r="H2" s="26"/>
      <c r="I2" s="26"/>
      <c r="J2" s="26"/>
      <c r="K2" s="361" t="s">
        <v>200</v>
      </c>
    </row>
    <row r="3" spans="1:11" ht="20.25">
      <c r="A3" s="30"/>
      <c r="B3" s="26"/>
      <c r="C3" s="26"/>
      <c r="D3" s="26"/>
      <c r="E3" s="26"/>
      <c r="F3" s="26"/>
      <c r="G3" s="26"/>
      <c r="H3" s="26"/>
      <c r="I3" s="26"/>
      <c r="J3" s="26"/>
      <c r="K3" s="361" t="s">
        <v>200</v>
      </c>
    </row>
    <row r="4" spans="1:11" ht="20.25">
      <c r="A4" s="30"/>
      <c r="B4" s="684" t="s">
        <v>196</v>
      </c>
      <c r="C4" s="530"/>
      <c r="D4" s="530"/>
      <c r="E4" s="530"/>
      <c r="F4" s="530"/>
      <c r="G4" s="530"/>
      <c r="H4" s="530"/>
      <c r="I4" s="530"/>
      <c r="J4" s="530"/>
      <c r="K4" s="361" t="s">
        <v>200</v>
      </c>
    </row>
    <row r="5" spans="1:11" ht="18.75">
      <c r="A5" s="12" t="s">
        <v>196</v>
      </c>
      <c r="B5" s="683" t="str">
        <f>+'B. Summary of Requirements '!A5</f>
        <v>Office of Legal Counsel</v>
      </c>
      <c r="C5" s="532"/>
      <c r="D5" s="532"/>
      <c r="E5" s="532"/>
      <c r="F5" s="532"/>
      <c r="G5" s="532"/>
      <c r="H5" s="532"/>
      <c r="I5" s="532"/>
      <c r="J5" s="532"/>
      <c r="K5" s="361" t="s">
        <v>200</v>
      </c>
    </row>
    <row r="6" spans="1:11" ht="18.75">
      <c r="A6" s="14" t="e">
        <f>+#REF!</f>
        <v>#REF!</v>
      </c>
      <c r="B6" s="683" t="str">
        <f>+'B. Summary of Requirements '!A6</f>
        <v>Salaries and Expenses</v>
      </c>
      <c r="C6" s="530"/>
      <c r="D6" s="530"/>
      <c r="E6" s="530"/>
      <c r="F6" s="530"/>
      <c r="G6" s="530"/>
      <c r="H6" s="530"/>
      <c r="I6" s="530"/>
      <c r="J6" s="530"/>
      <c r="K6" s="361" t="s">
        <v>200</v>
      </c>
    </row>
    <row r="7" spans="1:11" ht="15.75">
      <c r="A7" s="15"/>
      <c r="B7" s="27"/>
      <c r="C7" s="27"/>
      <c r="D7" s="27"/>
      <c r="E7" s="27"/>
      <c r="F7" s="27"/>
      <c r="G7" s="27"/>
      <c r="H7" s="27"/>
      <c r="I7" s="27"/>
      <c r="J7" s="27"/>
      <c r="K7" s="361" t="s">
        <v>200</v>
      </c>
    </row>
    <row r="8" spans="1:11" ht="9" customHeight="1" thickBot="1">
      <c r="A8" s="26"/>
      <c r="B8" s="26" t="s">
        <v>184</v>
      </c>
      <c r="C8" s="26"/>
      <c r="D8" s="26"/>
      <c r="E8" s="26"/>
      <c r="F8" s="26"/>
      <c r="G8" s="26"/>
      <c r="H8" s="26"/>
      <c r="I8" s="26"/>
      <c r="J8" s="26"/>
      <c r="K8" s="361" t="s">
        <v>200</v>
      </c>
    </row>
    <row r="9" spans="1:11" ht="15.75">
      <c r="A9" s="107"/>
      <c r="B9" s="672" t="s">
        <v>107</v>
      </c>
      <c r="C9" s="676" t="s">
        <v>221</v>
      </c>
      <c r="D9" s="677"/>
      <c r="E9" s="676" t="s">
        <v>203</v>
      </c>
      <c r="F9" s="680"/>
      <c r="G9" s="676" t="s">
        <v>155</v>
      </c>
      <c r="H9" s="680"/>
      <c r="I9" s="676" t="s">
        <v>97</v>
      </c>
      <c r="J9" s="680"/>
      <c r="K9" s="361" t="s">
        <v>200</v>
      </c>
    </row>
    <row r="10" spans="1:11" ht="36" customHeight="1">
      <c r="A10" s="105"/>
      <c r="B10" s="673"/>
      <c r="C10" s="678"/>
      <c r="D10" s="679"/>
      <c r="E10" s="681"/>
      <c r="F10" s="682"/>
      <c r="G10" s="681"/>
      <c r="H10" s="682"/>
      <c r="I10" s="681"/>
      <c r="J10" s="682"/>
      <c r="K10" s="361" t="s">
        <v>200</v>
      </c>
    </row>
    <row r="11" spans="1:11" ht="16.5" thickBot="1">
      <c r="A11" s="108"/>
      <c r="B11" s="674"/>
      <c r="C11" s="110" t="s">
        <v>183</v>
      </c>
      <c r="D11" s="109" t="s">
        <v>185</v>
      </c>
      <c r="E11" s="110" t="s">
        <v>183</v>
      </c>
      <c r="F11" s="109" t="s">
        <v>185</v>
      </c>
      <c r="G11" s="110" t="s">
        <v>183</v>
      </c>
      <c r="H11" s="109" t="s">
        <v>185</v>
      </c>
      <c r="I11" s="110" t="s">
        <v>183</v>
      </c>
      <c r="J11" s="111" t="s">
        <v>185</v>
      </c>
      <c r="K11" s="361" t="s">
        <v>200</v>
      </c>
    </row>
    <row r="12" spans="1:11" ht="15.75" hidden="1">
      <c r="A12" s="105"/>
      <c r="B12" s="112" t="s">
        <v>108</v>
      </c>
      <c r="C12" s="105"/>
      <c r="D12" s="64"/>
      <c r="E12" s="105"/>
      <c r="F12" s="64"/>
      <c r="G12" s="105"/>
      <c r="H12" s="64"/>
      <c r="I12" s="105">
        <f aca="true" t="shared" si="0" ref="I12:I31">G12-E12</f>
        <v>0</v>
      </c>
      <c r="J12" s="65"/>
      <c r="K12" s="361" t="s">
        <v>200</v>
      </c>
    </row>
    <row r="13" spans="1:11" ht="15.75" hidden="1">
      <c r="A13" s="105"/>
      <c r="B13" s="112" t="s">
        <v>109</v>
      </c>
      <c r="C13" s="105"/>
      <c r="D13" s="64"/>
      <c r="E13" s="105"/>
      <c r="F13" s="64"/>
      <c r="G13" s="105"/>
      <c r="H13" s="64"/>
      <c r="I13" s="105">
        <f t="shared" si="0"/>
        <v>0</v>
      </c>
      <c r="J13" s="65"/>
      <c r="K13" s="361" t="s">
        <v>200</v>
      </c>
    </row>
    <row r="14" spans="1:11" ht="15.75" hidden="1">
      <c r="A14" s="105"/>
      <c r="B14" s="112" t="s">
        <v>110</v>
      </c>
      <c r="C14" s="105"/>
      <c r="D14" s="64"/>
      <c r="E14" s="105"/>
      <c r="F14" s="64"/>
      <c r="G14" s="105"/>
      <c r="H14" s="64"/>
      <c r="I14" s="105">
        <f t="shared" si="0"/>
        <v>0</v>
      </c>
      <c r="J14" s="65"/>
      <c r="K14" s="361" t="s">
        <v>200</v>
      </c>
    </row>
    <row r="15" spans="1:11" ht="15.75" hidden="1">
      <c r="A15" s="105"/>
      <c r="B15" s="112" t="s">
        <v>128</v>
      </c>
      <c r="C15" s="105"/>
      <c r="D15" s="64"/>
      <c r="E15" s="105"/>
      <c r="F15" s="64"/>
      <c r="G15" s="105"/>
      <c r="H15" s="64"/>
      <c r="I15" s="105">
        <f t="shared" si="0"/>
        <v>0</v>
      </c>
      <c r="J15" s="65"/>
      <c r="K15" s="361" t="s">
        <v>200</v>
      </c>
    </row>
    <row r="16" spans="1:11" ht="15.75">
      <c r="A16" s="105"/>
      <c r="B16" s="202" t="s">
        <v>153</v>
      </c>
      <c r="C16" s="338">
        <v>10</v>
      </c>
      <c r="D16" s="339"/>
      <c r="E16" s="338">
        <v>10</v>
      </c>
      <c r="F16" s="339"/>
      <c r="G16" s="338">
        <v>10</v>
      </c>
      <c r="H16" s="339"/>
      <c r="I16" s="338">
        <f t="shared" si="0"/>
        <v>0</v>
      </c>
      <c r="J16" s="340"/>
      <c r="K16" s="361" t="s">
        <v>200</v>
      </c>
    </row>
    <row r="17" spans="1:11" ht="15.75">
      <c r="A17" s="105"/>
      <c r="B17" s="115" t="s">
        <v>93</v>
      </c>
      <c r="C17" s="338">
        <v>14</v>
      </c>
      <c r="D17" s="339"/>
      <c r="E17" s="338">
        <v>13</v>
      </c>
      <c r="F17" s="339"/>
      <c r="G17" s="338">
        <v>13</v>
      </c>
      <c r="H17" s="339"/>
      <c r="I17" s="338">
        <f t="shared" si="0"/>
        <v>0</v>
      </c>
      <c r="J17" s="340"/>
      <c r="K17" s="361" t="s">
        <v>200</v>
      </c>
    </row>
    <row r="18" spans="1:11" ht="15.75">
      <c r="A18" s="105"/>
      <c r="B18" s="115" t="s">
        <v>92</v>
      </c>
      <c r="C18" s="338">
        <v>1</v>
      </c>
      <c r="D18" s="339"/>
      <c r="E18" s="338">
        <v>3</v>
      </c>
      <c r="F18" s="339"/>
      <c r="G18" s="338">
        <v>3</v>
      </c>
      <c r="H18" s="339"/>
      <c r="I18" s="338">
        <f t="shared" si="0"/>
        <v>0</v>
      </c>
      <c r="J18" s="340"/>
      <c r="K18" s="361" t="s">
        <v>200</v>
      </c>
    </row>
    <row r="19" spans="1:11" ht="15.75">
      <c r="A19" s="105"/>
      <c r="B19" s="115" t="s">
        <v>91</v>
      </c>
      <c r="C19" s="338">
        <v>2</v>
      </c>
      <c r="D19" s="339"/>
      <c r="E19" s="338">
        <v>2</v>
      </c>
      <c r="F19" s="339"/>
      <c r="G19" s="338">
        <v>2</v>
      </c>
      <c r="H19" s="339"/>
      <c r="I19" s="338">
        <f t="shared" si="0"/>
        <v>0</v>
      </c>
      <c r="J19" s="340"/>
      <c r="K19" s="361" t="s">
        <v>200</v>
      </c>
    </row>
    <row r="20" spans="1:11" ht="15.75">
      <c r="A20" s="105"/>
      <c r="B20" s="115" t="s">
        <v>90</v>
      </c>
      <c r="C20" s="338">
        <v>1</v>
      </c>
      <c r="D20" s="339"/>
      <c r="E20" s="338">
        <v>1</v>
      </c>
      <c r="F20" s="339"/>
      <c r="G20" s="338">
        <v>1</v>
      </c>
      <c r="H20" s="339"/>
      <c r="I20" s="338">
        <f t="shared" si="0"/>
        <v>0</v>
      </c>
      <c r="J20" s="340"/>
      <c r="K20" s="361" t="s">
        <v>200</v>
      </c>
    </row>
    <row r="21" spans="1:11" ht="15.75">
      <c r="A21" s="105"/>
      <c r="B21" s="115" t="s">
        <v>89</v>
      </c>
      <c r="C21" s="338">
        <v>6</v>
      </c>
      <c r="D21" s="339"/>
      <c r="E21" s="338">
        <v>6</v>
      </c>
      <c r="F21" s="339"/>
      <c r="G21" s="338">
        <v>6</v>
      </c>
      <c r="H21" s="339"/>
      <c r="I21" s="338">
        <f t="shared" si="0"/>
        <v>0</v>
      </c>
      <c r="J21" s="340"/>
      <c r="K21" s="361" t="s">
        <v>200</v>
      </c>
    </row>
    <row r="22" spans="1:11" ht="15.75">
      <c r="A22" s="105"/>
      <c r="B22" s="115" t="s">
        <v>88</v>
      </c>
      <c r="C22" s="338">
        <v>2</v>
      </c>
      <c r="D22" s="339"/>
      <c r="E22" s="338">
        <v>0</v>
      </c>
      <c r="F22" s="339"/>
      <c r="G22" s="338">
        <v>0</v>
      </c>
      <c r="H22" s="339"/>
      <c r="I22" s="338">
        <f t="shared" si="0"/>
        <v>0</v>
      </c>
      <c r="J22" s="340"/>
      <c r="K22" s="361" t="s">
        <v>200</v>
      </c>
    </row>
    <row r="23" spans="1:11" ht="15.75">
      <c r="A23" s="105"/>
      <c r="B23" s="115" t="s">
        <v>87</v>
      </c>
      <c r="C23" s="338">
        <v>1</v>
      </c>
      <c r="D23" s="339"/>
      <c r="E23" s="338">
        <v>2</v>
      </c>
      <c r="F23" s="339"/>
      <c r="G23" s="338">
        <v>2</v>
      </c>
      <c r="H23" s="339"/>
      <c r="I23" s="338">
        <f t="shared" si="0"/>
        <v>0</v>
      </c>
      <c r="J23" s="340"/>
      <c r="K23" s="361" t="s">
        <v>200</v>
      </c>
    </row>
    <row r="24" spans="1:11" ht="15.75">
      <c r="A24" s="105"/>
      <c r="B24" s="115" t="s">
        <v>86</v>
      </c>
      <c r="C24" s="338">
        <v>0</v>
      </c>
      <c r="D24" s="339"/>
      <c r="E24" s="338">
        <v>0</v>
      </c>
      <c r="F24" s="339"/>
      <c r="G24" s="338">
        <v>0</v>
      </c>
      <c r="H24" s="339"/>
      <c r="I24" s="338">
        <f t="shared" si="0"/>
        <v>0</v>
      </c>
      <c r="J24" s="340"/>
      <c r="K24" s="361" t="s">
        <v>200</v>
      </c>
    </row>
    <row r="25" spans="1:11" ht="15.75">
      <c r="A25" s="105"/>
      <c r="B25" s="115" t="s">
        <v>85</v>
      </c>
      <c r="C25" s="338">
        <v>0</v>
      </c>
      <c r="D25" s="339"/>
      <c r="E25" s="338">
        <v>0</v>
      </c>
      <c r="F25" s="339"/>
      <c r="G25" s="338">
        <v>0</v>
      </c>
      <c r="H25" s="339"/>
      <c r="I25" s="338">
        <f t="shared" si="0"/>
        <v>0</v>
      </c>
      <c r="J25" s="340"/>
      <c r="K25" s="361" t="s">
        <v>200</v>
      </c>
    </row>
    <row r="26" spans="1:11" ht="15.75">
      <c r="A26" s="105"/>
      <c r="B26" s="115" t="s">
        <v>84</v>
      </c>
      <c r="C26" s="338">
        <v>0</v>
      </c>
      <c r="D26" s="339"/>
      <c r="E26" s="338">
        <v>0</v>
      </c>
      <c r="F26" s="339"/>
      <c r="G26" s="338">
        <v>0</v>
      </c>
      <c r="H26" s="339"/>
      <c r="I26" s="338">
        <f t="shared" si="0"/>
        <v>0</v>
      </c>
      <c r="J26" s="340"/>
      <c r="K26" s="361" t="s">
        <v>200</v>
      </c>
    </row>
    <row r="27" spans="1:11" ht="15.75">
      <c r="A27" s="105"/>
      <c r="B27" s="115" t="s">
        <v>83</v>
      </c>
      <c r="C27" s="338">
        <v>0</v>
      </c>
      <c r="D27" s="339"/>
      <c r="E27" s="338">
        <v>0</v>
      </c>
      <c r="F27" s="339"/>
      <c r="G27" s="338">
        <v>0</v>
      </c>
      <c r="H27" s="339"/>
      <c r="I27" s="338">
        <f t="shared" si="0"/>
        <v>0</v>
      </c>
      <c r="J27" s="340"/>
      <c r="K27" s="361" t="s">
        <v>200</v>
      </c>
    </row>
    <row r="28" spans="1:11" ht="15.75">
      <c r="A28" s="105"/>
      <c r="B28" s="115" t="s">
        <v>82</v>
      </c>
      <c r="C28" s="338">
        <v>0</v>
      </c>
      <c r="D28" s="339"/>
      <c r="E28" s="338">
        <v>0</v>
      </c>
      <c r="F28" s="339"/>
      <c r="G28" s="338">
        <v>0</v>
      </c>
      <c r="H28" s="339"/>
      <c r="I28" s="338">
        <f t="shared" si="0"/>
        <v>0</v>
      </c>
      <c r="J28" s="340"/>
      <c r="K28" s="361" t="s">
        <v>200</v>
      </c>
    </row>
    <row r="29" spans="1:11" ht="15.75">
      <c r="A29" s="105"/>
      <c r="B29" s="115" t="s">
        <v>81</v>
      </c>
      <c r="C29" s="439">
        <v>0</v>
      </c>
      <c r="D29" s="339"/>
      <c r="E29" s="338">
        <v>0</v>
      </c>
      <c r="F29" s="339"/>
      <c r="G29" s="338">
        <v>0</v>
      </c>
      <c r="H29" s="339"/>
      <c r="I29" s="338">
        <f t="shared" si="0"/>
        <v>0</v>
      </c>
      <c r="J29" s="340"/>
      <c r="K29" s="361" t="s">
        <v>200</v>
      </c>
    </row>
    <row r="30" spans="1:11" ht="15.75">
      <c r="A30" s="105"/>
      <c r="B30" s="115" t="s">
        <v>80</v>
      </c>
      <c r="C30" s="338">
        <v>0</v>
      </c>
      <c r="D30" s="339"/>
      <c r="E30" s="338">
        <v>0</v>
      </c>
      <c r="F30" s="339"/>
      <c r="G30" s="338">
        <v>0</v>
      </c>
      <c r="H30" s="339"/>
      <c r="I30" s="338">
        <f t="shared" si="0"/>
        <v>0</v>
      </c>
      <c r="J30" s="340"/>
      <c r="K30" s="361" t="s">
        <v>200</v>
      </c>
    </row>
    <row r="31" spans="1:11" ht="15.75">
      <c r="A31" s="105"/>
      <c r="B31" s="113" t="s">
        <v>79</v>
      </c>
      <c r="C31" s="341">
        <v>0</v>
      </c>
      <c r="D31" s="342"/>
      <c r="E31" s="341">
        <v>0</v>
      </c>
      <c r="F31" s="342"/>
      <c r="G31" s="341">
        <v>0</v>
      </c>
      <c r="H31" s="342"/>
      <c r="I31" s="341">
        <f t="shared" si="0"/>
        <v>0</v>
      </c>
      <c r="J31" s="343"/>
      <c r="K31" s="361" t="s">
        <v>200</v>
      </c>
    </row>
    <row r="32" spans="1:11" ht="15.75">
      <c r="A32" s="105"/>
      <c r="B32" s="129" t="s">
        <v>127</v>
      </c>
      <c r="C32" s="344">
        <f>SUM(C16:C31)</f>
        <v>37</v>
      </c>
      <c r="D32" s="345"/>
      <c r="E32" s="344">
        <f>SUM(E16:E31)</f>
        <v>37</v>
      </c>
      <c r="F32" s="345"/>
      <c r="G32" s="344">
        <f>SUM(G16:G31)</f>
        <v>37</v>
      </c>
      <c r="H32" s="345"/>
      <c r="I32" s="344">
        <f>SUM(I16:I31)</f>
        <v>0</v>
      </c>
      <c r="J32" s="346"/>
      <c r="K32" s="361" t="s">
        <v>200</v>
      </c>
    </row>
    <row r="33" spans="1:11" ht="15.75">
      <c r="A33" s="105"/>
      <c r="B33" s="130" t="s">
        <v>36</v>
      </c>
      <c r="C33" s="116"/>
      <c r="D33" s="244">
        <v>155344</v>
      </c>
      <c r="E33" s="245"/>
      <c r="F33" s="244">
        <f>D33*1.031</f>
        <v>160159.664</v>
      </c>
      <c r="G33" s="246"/>
      <c r="H33" s="244">
        <f>F33*1.022</f>
        <v>163683.17660799998</v>
      </c>
      <c r="I33" s="338"/>
      <c r="J33" s="340"/>
      <c r="K33" s="361" t="s">
        <v>200</v>
      </c>
    </row>
    <row r="34" spans="1:11" ht="15.75">
      <c r="A34" s="105"/>
      <c r="B34" s="130" t="s">
        <v>129</v>
      </c>
      <c r="C34" s="117"/>
      <c r="D34" s="244">
        <v>87149</v>
      </c>
      <c r="E34" s="245"/>
      <c r="F34" s="244">
        <f>D34*1.031</f>
        <v>89850.61899999999</v>
      </c>
      <c r="G34" s="246"/>
      <c r="H34" s="244">
        <f>F34*1.022</f>
        <v>91827.33261799999</v>
      </c>
      <c r="I34" s="338"/>
      <c r="J34" s="340"/>
      <c r="K34" s="361" t="s">
        <v>200</v>
      </c>
    </row>
    <row r="35" spans="1:11" ht="16.5" thickBot="1">
      <c r="A35" s="106"/>
      <c r="B35" s="203" t="s">
        <v>130</v>
      </c>
      <c r="C35" s="204"/>
      <c r="D35" s="347">
        <v>13.22</v>
      </c>
      <c r="E35" s="348"/>
      <c r="F35" s="347">
        <v>13.22</v>
      </c>
      <c r="G35" s="348"/>
      <c r="H35" s="347">
        <v>13.22</v>
      </c>
      <c r="I35" s="348"/>
      <c r="J35" s="349"/>
      <c r="K35" s="361" t="s">
        <v>200</v>
      </c>
    </row>
    <row r="36" spans="1:11" ht="15.75">
      <c r="A36" s="26"/>
      <c r="B36" s="675" t="s">
        <v>45</v>
      </c>
      <c r="C36" s="527"/>
      <c r="D36" s="527"/>
      <c r="E36" s="527"/>
      <c r="F36" s="527"/>
      <c r="G36" s="527"/>
      <c r="H36" s="527"/>
      <c r="I36" s="527"/>
      <c r="J36" s="527"/>
      <c r="K36" s="527"/>
    </row>
  </sheetData>
  <mergeCells count="10">
    <mergeCell ref="B6:J6"/>
    <mergeCell ref="B5:J5"/>
    <mergeCell ref="B4:J4"/>
    <mergeCell ref="B1:J1"/>
    <mergeCell ref="B9:B11"/>
    <mergeCell ref="B36:K36"/>
    <mergeCell ref="C9:D10"/>
    <mergeCell ref="E9:F10"/>
    <mergeCell ref="G9:H10"/>
    <mergeCell ref="I9:J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dimension ref="A1:P34"/>
  <sheetViews>
    <sheetView zoomScale="75" zoomScaleNormal="75" zoomScaleSheetLayoutView="50" workbookViewId="0" topLeftCell="A1">
      <pane xSplit="4" ySplit="9" topLeftCell="E10" activePane="bottomRight" state="frozen"/>
      <selection pane="topLeft" activeCell="A37" sqref="E37"/>
      <selection pane="topRight" activeCell="A37" sqref="E37"/>
      <selection pane="bottomLeft" activeCell="A37" sqref="E37"/>
      <selection pane="bottomRight" activeCell="A37" sqref="E37"/>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0.9921875" style="360" customWidth="1"/>
    <col min="18" max="16384" width="8.88671875" style="3" customWidth="1"/>
  </cols>
  <sheetData>
    <row r="1" spans="1:16" ht="18.75" customHeight="1">
      <c r="A1" s="594" t="s">
        <v>151</v>
      </c>
      <c r="B1" s="448"/>
      <c r="C1" s="448"/>
      <c r="D1" s="448"/>
      <c r="E1" s="448"/>
      <c r="F1" s="448"/>
      <c r="G1" s="448"/>
      <c r="H1" s="448"/>
      <c r="I1" s="448"/>
      <c r="J1" s="448"/>
      <c r="K1" s="448"/>
      <c r="L1" s="551"/>
      <c r="P1" s="359" t="s">
        <v>200</v>
      </c>
    </row>
    <row r="2" spans="1:16" ht="18.75" customHeight="1">
      <c r="A2" s="698"/>
      <c r="B2" s="699"/>
      <c r="C2" s="699"/>
      <c r="D2" s="699"/>
      <c r="E2" s="699"/>
      <c r="F2" s="699"/>
      <c r="G2" s="699"/>
      <c r="H2" s="699"/>
      <c r="I2" s="699"/>
      <c r="J2" s="699"/>
      <c r="K2" s="699"/>
      <c r="L2" s="700"/>
      <c r="P2" s="359"/>
    </row>
    <row r="3" spans="1:16" ht="18.75">
      <c r="A3" s="701" t="s">
        <v>137</v>
      </c>
      <c r="B3" s="702"/>
      <c r="C3" s="702"/>
      <c r="D3" s="702"/>
      <c r="E3" s="702"/>
      <c r="F3" s="702"/>
      <c r="G3" s="702"/>
      <c r="H3" s="702"/>
      <c r="I3" s="702"/>
      <c r="J3" s="702"/>
      <c r="K3" s="702"/>
      <c r="L3" s="703"/>
      <c r="P3" s="359" t="s">
        <v>200</v>
      </c>
    </row>
    <row r="4" spans="1:16" ht="16.5">
      <c r="A4" s="704" t="str">
        <f>+'B. Summary of Requirements '!A5</f>
        <v>Office of Legal Counsel</v>
      </c>
      <c r="B4" s="448"/>
      <c r="C4" s="448"/>
      <c r="D4" s="448"/>
      <c r="E4" s="448"/>
      <c r="F4" s="448"/>
      <c r="G4" s="448"/>
      <c r="H4" s="448"/>
      <c r="I4" s="448"/>
      <c r="J4" s="448"/>
      <c r="K4" s="448"/>
      <c r="L4" s="551"/>
      <c r="P4" s="359" t="s">
        <v>200</v>
      </c>
    </row>
    <row r="5" spans="1:16" ht="16.5">
      <c r="A5" s="704" t="str">
        <f>+'B. Summary of Requirements '!A6</f>
        <v>Salaries and Expenses</v>
      </c>
      <c r="B5" s="448"/>
      <c r="C5" s="448"/>
      <c r="D5" s="448"/>
      <c r="E5" s="448"/>
      <c r="F5" s="448"/>
      <c r="G5" s="448"/>
      <c r="H5" s="448"/>
      <c r="I5" s="448"/>
      <c r="J5" s="448"/>
      <c r="K5" s="448"/>
      <c r="L5" s="551"/>
      <c r="P5" s="359" t="s">
        <v>200</v>
      </c>
    </row>
    <row r="6" spans="1:16" ht="15.75">
      <c r="A6" s="709" t="s">
        <v>160</v>
      </c>
      <c r="B6" s="448"/>
      <c r="C6" s="448"/>
      <c r="D6" s="448"/>
      <c r="E6" s="448"/>
      <c r="F6" s="448"/>
      <c r="G6" s="448"/>
      <c r="H6" s="448"/>
      <c r="I6" s="448"/>
      <c r="J6" s="448"/>
      <c r="K6" s="448"/>
      <c r="L6" s="551"/>
      <c r="P6" s="359" t="s">
        <v>200</v>
      </c>
    </row>
    <row r="7" spans="1:16" ht="11.25" customHeight="1">
      <c r="A7" s="31"/>
      <c r="B7" s="14"/>
      <c r="C7" s="28"/>
      <c r="D7" s="28"/>
      <c r="E7" s="28"/>
      <c r="F7" s="28"/>
      <c r="G7" s="28"/>
      <c r="H7" s="28"/>
      <c r="I7" s="28"/>
      <c r="J7" s="28"/>
      <c r="K7" s="4"/>
      <c r="L7" s="4"/>
      <c r="P7" s="359"/>
    </row>
    <row r="8" spans="1:16" ht="44.25" customHeight="1">
      <c r="A8" s="705" t="s">
        <v>131</v>
      </c>
      <c r="B8" s="445"/>
      <c r="C8" s="445"/>
      <c r="D8" s="446"/>
      <c r="E8" s="689" t="s">
        <v>226</v>
      </c>
      <c r="F8" s="690"/>
      <c r="G8" s="712" t="s">
        <v>203</v>
      </c>
      <c r="H8" s="713"/>
      <c r="I8" s="710" t="s">
        <v>155</v>
      </c>
      <c r="J8" s="711"/>
      <c r="K8" s="710" t="s">
        <v>97</v>
      </c>
      <c r="L8" s="542"/>
      <c r="M8" s="11"/>
      <c r="P8" s="359" t="s">
        <v>200</v>
      </c>
    </row>
    <row r="9" spans="1:16" ht="25.5" customHeight="1" thickBot="1">
      <c r="A9" s="450"/>
      <c r="B9" s="443"/>
      <c r="C9" s="443"/>
      <c r="D9" s="440"/>
      <c r="E9" s="100" t="s">
        <v>102</v>
      </c>
      <c r="F9" s="101" t="s">
        <v>185</v>
      </c>
      <c r="G9" s="100" t="s">
        <v>102</v>
      </c>
      <c r="H9" s="101" t="s">
        <v>185</v>
      </c>
      <c r="I9" s="100" t="s">
        <v>102</v>
      </c>
      <c r="J9" s="101" t="s">
        <v>185</v>
      </c>
      <c r="K9" s="100" t="s">
        <v>102</v>
      </c>
      <c r="L9" s="102" t="s">
        <v>185</v>
      </c>
      <c r="M9" s="11"/>
      <c r="P9" s="359" t="s">
        <v>200</v>
      </c>
    </row>
    <row r="10" spans="1:16" ht="15.75">
      <c r="A10" s="706" t="s">
        <v>34</v>
      </c>
      <c r="B10" s="707"/>
      <c r="C10" s="707"/>
      <c r="D10" s="708"/>
      <c r="E10" s="350">
        <v>23</v>
      </c>
      <c r="F10" s="389">
        <v>2703</v>
      </c>
      <c r="G10" s="350">
        <v>32</v>
      </c>
      <c r="H10" s="389">
        <v>2650</v>
      </c>
      <c r="I10" s="350">
        <v>32</v>
      </c>
      <c r="J10" s="389">
        <v>2730</v>
      </c>
      <c r="K10" s="350">
        <f>I10-G10</f>
        <v>0</v>
      </c>
      <c r="L10" s="333">
        <f>J10-H10</f>
        <v>80</v>
      </c>
      <c r="M10" s="11"/>
      <c r="P10" s="359" t="s">
        <v>200</v>
      </c>
    </row>
    <row r="11" spans="1:16" ht="15.75">
      <c r="A11" s="691" t="s">
        <v>126</v>
      </c>
      <c r="B11" s="692"/>
      <c r="C11" s="692"/>
      <c r="D11" s="693"/>
      <c r="E11" s="350">
        <v>6</v>
      </c>
      <c r="F11" s="389">
        <v>633</v>
      </c>
      <c r="G11" s="350">
        <v>5</v>
      </c>
      <c r="H11" s="389">
        <v>850</v>
      </c>
      <c r="I11" s="350">
        <v>5</v>
      </c>
      <c r="J11" s="389">
        <v>883</v>
      </c>
      <c r="K11" s="350">
        <f>I11-G11</f>
        <v>0</v>
      </c>
      <c r="L11" s="333">
        <f>J11-H11</f>
        <v>33</v>
      </c>
      <c r="M11" s="29" t="s">
        <v>100</v>
      </c>
      <c r="N11" s="3" t="s">
        <v>101</v>
      </c>
      <c r="P11" s="359" t="s">
        <v>200</v>
      </c>
    </row>
    <row r="12" spans="1:16" ht="15.75">
      <c r="A12" s="691" t="s">
        <v>112</v>
      </c>
      <c r="B12" s="692"/>
      <c r="C12" s="692"/>
      <c r="D12" s="693"/>
      <c r="E12" s="350">
        <f aca="true" t="shared" si="0" ref="E12:K12">+E13+E14</f>
        <v>0</v>
      </c>
      <c r="F12" s="389">
        <v>113</v>
      </c>
      <c r="G12" s="350">
        <f t="shared" si="0"/>
        <v>0</v>
      </c>
      <c r="H12" s="389">
        <v>100</v>
      </c>
      <c r="I12" s="350">
        <f t="shared" si="0"/>
        <v>0</v>
      </c>
      <c r="J12" s="389">
        <v>100</v>
      </c>
      <c r="K12" s="350">
        <f t="shared" si="0"/>
        <v>0</v>
      </c>
      <c r="L12" s="333">
        <f>J12-H12</f>
        <v>0</v>
      </c>
      <c r="M12" s="11">
        <v>93</v>
      </c>
      <c r="P12" s="359" t="s">
        <v>200</v>
      </c>
    </row>
    <row r="13" spans="1:16" ht="15.75">
      <c r="A13" s="694" t="s">
        <v>114</v>
      </c>
      <c r="B13" s="498"/>
      <c r="C13" s="498"/>
      <c r="D13" s="687"/>
      <c r="E13" s="351">
        <v>0</v>
      </c>
      <c r="F13" s="390">
        <v>0</v>
      </c>
      <c r="G13" s="351">
        <v>0</v>
      </c>
      <c r="H13" s="390">
        <v>0</v>
      </c>
      <c r="I13" s="351">
        <v>0</v>
      </c>
      <c r="J13" s="390">
        <v>0</v>
      </c>
      <c r="K13" s="351">
        <f>I13-G13</f>
        <v>0</v>
      </c>
      <c r="L13" s="352">
        <f>J13-H13</f>
        <v>0</v>
      </c>
      <c r="M13" s="11"/>
      <c r="P13" s="359" t="s">
        <v>200</v>
      </c>
    </row>
    <row r="14" spans="1:16" ht="15.75">
      <c r="A14" s="694" t="s">
        <v>113</v>
      </c>
      <c r="B14" s="498"/>
      <c r="C14" s="498"/>
      <c r="D14" s="687"/>
      <c r="E14" s="351">
        <v>0</v>
      </c>
      <c r="F14" s="390">
        <v>0</v>
      </c>
      <c r="G14" s="351">
        <v>0</v>
      </c>
      <c r="H14" s="390">
        <v>0</v>
      </c>
      <c r="I14" s="351">
        <v>0</v>
      </c>
      <c r="J14" s="390">
        <v>0</v>
      </c>
      <c r="K14" s="351">
        <f>I14-G14</f>
        <v>0</v>
      </c>
      <c r="L14" s="352">
        <f>J14-H14</f>
        <v>0</v>
      </c>
      <c r="M14" s="11"/>
      <c r="P14" s="359" t="s">
        <v>200</v>
      </c>
    </row>
    <row r="15" spans="1:16" ht="15.75">
      <c r="A15" s="695" t="s">
        <v>115</v>
      </c>
      <c r="B15" s="696"/>
      <c r="C15" s="696"/>
      <c r="D15" s="697"/>
      <c r="E15" s="353">
        <v>0</v>
      </c>
      <c r="F15" s="391">
        <v>0</v>
      </c>
      <c r="G15" s="353">
        <v>0</v>
      </c>
      <c r="H15" s="391">
        <v>0</v>
      </c>
      <c r="I15" s="353">
        <v>0</v>
      </c>
      <c r="J15" s="391">
        <v>0</v>
      </c>
      <c r="K15" s="353">
        <f>I15-G15</f>
        <v>0</v>
      </c>
      <c r="L15" s="354">
        <f>J15-H15</f>
        <v>0</v>
      </c>
      <c r="M15" s="11"/>
      <c r="P15" s="359" t="s">
        <v>200</v>
      </c>
    </row>
    <row r="16" spans="1:16" ht="15.75">
      <c r="A16" s="688" t="s">
        <v>35</v>
      </c>
      <c r="B16" s="482"/>
      <c r="C16" s="482"/>
      <c r="D16" s="483"/>
      <c r="E16" s="355">
        <f aca="true" t="shared" si="1" ref="E16:J16">+E10+E11+E12+E15</f>
        <v>29</v>
      </c>
      <c r="F16" s="392">
        <f t="shared" si="1"/>
        <v>3449</v>
      </c>
      <c r="G16" s="355">
        <f t="shared" si="1"/>
        <v>37</v>
      </c>
      <c r="H16" s="392">
        <f t="shared" si="1"/>
        <v>3600</v>
      </c>
      <c r="I16" s="355">
        <f t="shared" si="1"/>
        <v>37</v>
      </c>
      <c r="J16" s="392">
        <f t="shared" si="1"/>
        <v>3713</v>
      </c>
      <c r="K16" s="355">
        <f>SUM(K10:K15)</f>
        <v>0</v>
      </c>
      <c r="L16" s="356">
        <f>SUM(L10:L15)</f>
        <v>113</v>
      </c>
      <c r="M16" s="32">
        <f>697+630+957+2333</f>
        <v>4617</v>
      </c>
      <c r="N16" s="3">
        <f>2451-93</f>
        <v>2358</v>
      </c>
      <c r="O16" s="3">
        <f>+H16-J16</f>
        <v>-113</v>
      </c>
      <c r="P16" s="359" t="s">
        <v>200</v>
      </c>
    </row>
    <row r="17" spans="1:16" ht="15.75">
      <c r="A17" s="691" t="s">
        <v>132</v>
      </c>
      <c r="B17" s="692"/>
      <c r="C17" s="692"/>
      <c r="D17" s="693"/>
      <c r="E17" s="350"/>
      <c r="F17" s="389"/>
      <c r="G17" s="350"/>
      <c r="H17" s="389"/>
      <c r="I17" s="350"/>
      <c r="J17" s="389"/>
      <c r="K17" s="350"/>
      <c r="L17" s="333"/>
      <c r="M17" s="11"/>
      <c r="P17" s="359" t="s">
        <v>200</v>
      </c>
    </row>
    <row r="18" spans="1:16" ht="15.75">
      <c r="A18" s="686" t="s">
        <v>116</v>
      </c>
      <c r="B18" s="498"/>
      <c r="C18" s="498"/>
      <c r="D18" s="687"/>
      <c r="E18" s="350"/>
      <c r="F18" s="389">
        <v>794</v>
      </c>
      <c r="G18" s="350"/>
      <c r="H18" s="389">
        <v>950</v>
      </c>
      <c r="I18" s="350"/>
      <c r="J18" s="389">
        <v>1086</v>
      </c>
      <c r="K18" s="350"/>
      <c r="L18" s="333">
        <f>J18-H18</f>
        <v>136</v>
      </c>
      <c r="M18" s="11">
        <v>359</v>
      </c>
      <c r="N18" s="3">
        <f>1171+93</f>
        <v>1264</v>
      </c>
      <c r="O18" s="3">
        <f aca="true" t="shared" si="2" ref="O18:O27">+H18-J18</f>
        <v>-136</v>
      </c>
      <c r="P18" s="359" t="s">
        <v>200</v>
      </c>
    </row>
    <row r="19" spans="1:16" ht="15.75">
      <c r="A19" s="686" t="s">
        <v>117</v>
      </c>
      <c r="B19" s="498"/>
      <c r="C19" s="498"/>
      <c r="D19" s="687"/>
      <c r="E19" s="350"/>
      <c r="F19" s="389">
        <v>6</v>
      </c>
      <c r="G19" s="350"/>
      <c r="H19" s="389">
        <v>20</v>
      </c>
      <c r="I19" s="350"/>
      <c r="J19" s="389">
        <v>25</v>
      </c>
      <c r="K19" s="350"/>
      <c r="L19" s="333">
        <f>J19-H19</f>
        <v>5</v>
      </c>
      <c r="M19" s="11"/>
      <c r="N19" s="3">
        <v>110</v>
      </c>
      <c r="O19" s="3">
        <f t="shared" si="2"/>
        <v>-5</v>
      </c>
      <c r="P19" s="359" t="s">
        <v>200</v>
      </c>
    </row>
    <row r="20" spans="1:16" ht="15.75">
      <c r="A20" s="686" t="s">
        <v>118</v>
      </c>
      <c r="B20" s="498"/>
      <c r="C20" s="498"/>
      <c r="D20" s="687"/>
      <c r="E20" s="350"/>
      <c r="F20" s="389">
        <v>27</v>
      </c>
      <c r="G20" s="350"/>
      <c r="H20" s="389">
        <v>30</v>
      </c>
      <c r="I20" s="350"/>
      <c r="J20" s="389">
        <v>35</v>
      </c>
      <c r="K20" s="350"/>
      <c r="L20" s="333">
        <f>J20-H20</f>
        <v>5</v>
      </c>
      <c r="M20" s="11"/>
      <c r="N20" s="3">
        <v>0</v>
      </c>
      <c r="O20" s="3">
        <f t="shared" si="2"/>
        <v>-5</v>
      </c>
      <c r="P20" s="359" t="s">
        <v>200</v>
      </c>
    </row>
    <row r="21" spans="1:16" ht="15.75">
      <c r="A21" s="686" t="s">
        <v>145</v>
      </c>
      <c r="B21" s="498"/>
      <c r="C21" s="498"/>
      <c r="D21" s="687"/>
      <c r="E21" s="387"/>
      <c r="F21" s="386">
        <v>1123</v>
      </c>
      <c r="G21" s="387"/>
      <c r="H21" s="386">
        <v>1137</v>
      </c>
      <c r="I21" s="387"/>
      <c r="J21" s="386">
        <v>1304</v>
      </c>
      <c r="K21" s="387"/>
      <c r="L21" s="388">
        <f>J21-H21</f>
        <v>167</v>
      </c>
      <c r="M21" s="11">
        <f>4220-576</f>
        <v>3644</v>
      </c>
      <c r="O21" s="3">
        <f t="shared" si="2"/>
        <v>-167</v>
      </c>
      <c r="P21" s="359" t="s">
        <v>200</v>
      </c>
    </row>
    <row r="22" spans="1:16" ht="15.75">
      <c r="A22" s="686" t="s">
        <v>75</v>
      </c>
      <c r="B22" s="498"/>
      <c r="C22" s="498"/>
      <c r="D22" s="687"/>
      <c r="E22" s="350"/>
      <c r="F22" s="386">
        <v>31</v>
      </c>
      <c r="G22" s="350"/>
      <c r="H22" s="386">
        <v>25</v>
      </c>
      <c r="I22" s="350"/>
      <c r="J22" s="386">
        <v>25</v>
      </c>
      <c r="K22" s="350"/>
      <c r="L22" s="333">
        <f>J22-H22</f>
        <v>0</v>
      </c>
      <c r="M22" s="11"/>
      <c r="O22" s="3">
        <f t="shared" si="2"/>
        <v>0</v>
      </c>
      <c r="P22" s="359" t="s">
        <v>200</v>
      </c>
    </row>
    <row r="23" spans="1:16" ht="15.75">
      <c r="A23" s="686" t="s">
        <v>119</v>
      </c>
      <c r="B23" s="498"/>
      <c r="C23" s="498"/>
      <c r="D23" s="687"/>
      <c r="E23" s="350"/>
      <c r="F23" s="386">
        <v>98</v>
      </c>
      <c r="G23" s="350"/>
      <c r="H23" s="386">
        <v>100</v>
      </c>
      <c r="I23" s="350"/>
      <c r="J23" s="386">
        <v>110</v>
      </c>
      <c r="K23" s="350"/>
      <c r="L23" s="333">
        <f aca="true" t="shared" si="3" ref="L23:L32">J23-H23</f>
        <v>10</v>
      </c>
      <c r="M23" s="11">
        <v>332</v>
      </c>
      <c r="N23" s="3">
        <v>175</v>
      </c>
      <c r="O23" s="3">
        <f t="shared" si="2"/>
        <v>-10</v>
      </c>
      <c r="P23" s="359" t="s">
        <v>200</v>
      </c>
    </row>
    <row r="24" spans="1:16" ht="15.75">
      <c r="A24" s="686" t="s">
        <v>120</v>
      </c>
      <c r="B24" s="498"/>
      <c r="C24" s="498"/>
      <c r="D24" s="687"/>
      <c r="E24" s="350"/>
      <c r="F24" s="386">
        <v>5</v>
      </c>
      <c r="G24" s="350"/>
      <c r="H24" s="386">
        <v>17</v>
      </c>
      <c r="I24" s="350"/>
      <c r="J24" s="386">
        <v>25</v>
      </c>
      <c r="K24" s="350"/>
      <c r="L24" s="333">
        <f t="shared" si="3"/>
        <v>8</v>
      </c>
      <c r="M24" s="11"/>
      <c r="O24" s="3">
        <f t="shared" si="2"/>
        <v>-8</v>
      </c>
      <c r="P24" s="359" t="s">
        <v>200</v>
      </c>
    </row>
    <row r="25" spans="1:16" ht="15.75">
      <c r="A25" s="686" t="s">
        <v>121</v>
      </c>
      <c r="B25" s="498"/>
      <c r="C25" s="498"/>
      <c r="D25" s="687"/>
      <c r="E25" s="350"/>
      <c r="F25" s="386">
        <v>0</v>
      </c>
      <c r="G25" s="350"/>
      <c r="H25" s="386">
        <v>0</v>
      </c>
      <c r="I25" s="350"/>
      <c r="J25" s="386">
        <v>0</v>
      </c>
      <c r="K25" s="350"/>
      <c r="L25" s="333">
        <f t="shared" si="3"/>
        <v>0</v>
      </c>
      <c r="M25" s="11"/>
      <c r="N25" s="3">
        <v>14918</v>
      </c>
      <c r="O25" s="3">
        <f t="shared" si="2"/>
        <v>0</v>
      </c>
      <c r="P25" s="359" t="s">
        <v>200</v>
      </c>
    </row>
    <row r="26" spans="1:16" ht="15.75">
      <c r="A26" s="686" t="s">
        <v>122</v>
      </c>
      <c r="B26" s="498"/>
      <c r="C26" s="498"/>
      <c r="D26" s="687"/>
      <c r="E26" s="350"/>
      <c r="F26" s="386">
        <v>32</v>
      </c>
      <c r="G26" s="350"/>
      <c r="H26" s="386">
        <v>50</v>
      </c>
      <c r="I26" s="350"/>
      <c r="J26" s="386">
        <v>50</v>
      </c>
      <c r="K26" s="350"/>
      <c r="L26" s="333">
        <f t="shared" si="3"/>
        <v>0</v>
      </c>
      <c r="M26" s="11">
        <v>276</v>
      </c>
      <c r="N26" s="3">
        <v>14853</v>
      </c>
      <c r="O26" s="3">
        <f t="shared" si="2"/>
        <v>0</v>
      </c>
      <c r="P26" s="359" t="s">
        <v>200</v>
      </c>
    </row>
    <row r="27" spans="1:16" ht="15.75">
      <c r="A27" s="686" t="s">
        <v>199</v>
      </c>
      <c r="B27" s="717"/>
      <c r="C27" s="717"/>
      <c r="D27" s="718"/>
      <c r="E27" s="350"/>
      <c r="F27" s="386">
        <v>169</v>
      </c>
      <c r="G27" s="350"/>
      <c r="H27" s="386">
        <v>125</v>
      </c>
      <c r="I27" s="350"/>
      <c r="J27" s="386">
        <v>150</v>
      </c>
      <c r="K27" s="350"/>
      <c r="L27" s="333">
        <f t="shared" si="3"/>
        <v>25</v>
      </c>
      <c r="M27" s="11"/>
      <c r="N27" s="3">
        <v>135</v>
      </c>
      <c r="O27" s="3">
        <f t="shared" si="2"/>
        <v>-25</v>
      </c>
      <c r="P27" s="359" t="s">
        <v>200</v>
      </c>
    </row>
    <row r="28" spans="1:16" ht="15.75">
      <c r="A28" s="686" t="s">
        <v>146</v>
      </c>
      <c r="B28" s="498"/>
      <c r="C28" s="498"/>
      <c r="D28" s="687"/>
      <c r="E28" s="350"/>
      <c r="F28" s="386">
        <v>2</v>
      </c>
      <c r="G28" s="350"/>
      <c r="H28" s="386">
        <v>0</v>
      </c>
      <c r="I28" s="350"/>
      <c r="J28" s="386">
        <v>0</v>
      </c>
      <c r="K28" s="350"/>
      <c r="L28" s="333">
        <f t="shared" si="3"/>
        <v>0</v>
      </c>
      <c r="M28" s="11"/>
      <c r="P28" s="359" t="s">
        <v>200</v>
      </c>
    </row>
    <row r="29" spans="1:16" ht="15.75">
      <c r="A29" s="686" t="s">
        <v>156</v>
      </c>
      <c r="B29" s="498"/>
      <c r="C29" s="498"/>
      <c r="D29" s="687"/>
      <c r="E29" s="350"/>
      <c r="F29" s="386">
        <v>0</v>
      </c>
      <c r="G29" s="350"/>
      <c r="H29" s="386">
        <v>0</v>
      </c>
      <c r="I29" s="350"/>
      <c r="J29" s="386">
        <v>0</v>
      </c>
      <c r="K29" s="350"/>
      <c r="L29" s="333">
        <f t="shared" si="3"/>
        <v>0</v>
      </c>
      <c r="M29" s="11"/>
      <c r="O29" s="3">
        <f>+H29-J29</f>
        <v>0</v>
      </c>
      <c r="P29" s="359" t="s">
        <v>200</v>
      </c>
    </row>
    <row r="30" spans="1:16" ht="15.75">
      <c r="A30" s="686" t="s">
        <v>157</v>
      </c>
      <c r="B30" s="498"/>
      <c r="C30" s="498"/>
      <c r="D30" s="687"/>
      <c r="E30" s="350"/>
      <c r="F30" s="386">
        <v>0</v>
      </c>
      <c r="G30" s="350"/>
      <c r="H30" s="386">
        <v>30</v>
      </c>
      <c r="I30" s="350"/>
      <c r="J30" s="386">
        <v>35</v>
      </c>
      <c r="K30" s="350"/>
      <c r="L30" s="333">
        <f t="shared" si="3"/>
        <v>5</v>
      </c>
      <c r="M30" s="11"/>
      <c r="N30" s="3">
        <v>10</v>
      </c>
      <c r="O30" s="3">
        <f>+H30-J30</f>
        <v>-5</v>
      </c>
      <c r="P30" s="359" t="s">
        <v>200</v>
      </c>
    </row>
    <row r="31" spans="1:16" ht="15.75">
      <c r="A31" s="686" t="s">
        <v>123</v>
      </c>
      <c r="B31" s="498"/>
      <c r="C31" s="498"/>
      <c r="D31" s="687"/>
      <c r="E31" s="350"/>
      <c r="F31" s="386">
        <v>65</v>
      </c>
      <c r="G31" s="350"/>
      <c r="H31" s="386">
        <v>50</v>
      </c>
      <c r="I31" s="350"/>
      <c r="J31" s="386">
        <v>60</v>
      </c>
      <c r="K31" s="350"/>
      <c r="L31" s="333">
        <f t="shared" si="3"/>
        <v>10</v>
      </c>
      <c r="M31" s="11"/>
      <c r="N31" s="3">
        <v>85</v>
      </c>
      <c r="O31" s="3">
        <f>+H31-J31</f>
        <v>-10</v>
      </c>
      <c r="P31" s="359" t="s">
        <v>200</v>
      </c>
    </row>
    <row r="32" spans="1:16" ht="15.75">
      <c r="A32" s="686" t="s">
        <v>124</v>
      </c>
      <c r="B32" s="498"/>
      <c r="C32" s="498"/>
      <c r="D32" s="687"/>
      <c r="E32" s="350"/>
      <c r="F32" s="386">
        <v>0</v>
      </c>
      <c r="G32" s="353"/>
      <c r="H32" s="435">
        <v>50</v>
      </c>
      <c r="I32" s="350"/>
      <c r="J32" s="386">
        <v>75</v>
      </c>
      <c r="K32" s="350"/>
      <c r="L32" s="333">
        <f t="shared" si="3"/>
        <v>25</v>
      </c>
      <c r="M32" s="11"/>
      <c r="N32" s="3">
        <v>37758</v>
      </c>
      <c r="O32" s="3">
        <f>+H32-J32</f>
        <v>-25</v>
      </c>
      <c r="P32" s="359" t="s">
        <v>200</v>
      </c>
    </row>
    <row r="33" spans="1:16" ht="16.5" thickBot="1">
      <c r="A33" s="714" t="s">
        <v>125</v>
      </c>
      <c r="B33" s="715"/>
      <c r="C33" s="715"/>
      <c r="D33" s="716"/>
      <c r="E33" s="431"/>
      <c r="F33" s="433">
        <f>SUM(F16:F32)</f>
        <v>5801</v>
      </c>
      <c r="G33" s="434"/>
      <c r="H33" s="432">
        <f>SUM(H16:H32)</f>
        <v>6184</v>
      </c>
      <c r="I33" s="434"/>
      <c r="J33" s="432">
        <f>SUM(J16:J32)</f>
        <v>6693</v>
      </c>
      <c r="K33" s="434"/>
      <c r="L33" s="432">
        <f>SUM(L16:L32)</f>
        <v>509</v>
      </c>
      <c r="M33" s="11">
        <f>SUM(M12:M32)</f>
        <v>9321</v>
      </c>
      <c r="N33" s="3">
        <f>SUM(N16:N32)</f>
        <v>71666</v>
      </c>
      <c r="O33" s="3">
        <f>+H33-J33</f>
        <v>-509</v>
      </c>
      <c r="P33" s="359" t="s">
        <v>45</v>
      </c>
    </row>
    <row r="34" spans="1:12" ht="15.75">
      <c r="A34" s="430"/>
      <c r="B34" s="430"/>
      <c r="C34" s="430"/>
      <c r="D34" s="430"/>
      <c r="E34" s="430"/>
      <c r="F34" s="430"/>
      <c r="G34" s="430"/>
      <c r="H34" s="430"/>
      <c r="I34" s="430"/>
      <c r="J34" s="430"/>
      <c r="K34" s="430"/>
      <c r="L34" s="430"/>
    </row>
  </sheetData>
  <mergeCells count="35">
    <mergeCell ref="A33:D33"/>
    <mergeCell ref="A19:D19"/>
    <mergeCell ref="A22:D22"/>
    <mergeCell ref="A29:D29"/>
    <mergeCell ref="A30:D30"/>
    <mergeCell ref="A27:D27"/>
    <mergeCell ref="A28:D28"/>
    <mergeCell ref="A31:D31"/>
    <mergeCell ref="A32:D32"/>
    <mergeCell ref="A23:D23"/>
    <mergeCell ref="A5:L5"/>
    <mergeCell ref="A8:D9"/>
    <mergeCell ref="A10:D10"/>
    <mergeCell ref="A11:D11"/>
    <mergeCell ref="A6:L6"/>
    <mergeCell ref="K8:L8"/>
    <mergeCell ref="I8:J8"/>
    <mergeCell ref="G8:H8"/>
    <mergeCell ref="A1:L1"/>
    <mergeCell ref="A2:L2"/>
    <mergeCell ref="A3:L3"/>
    <mergeCell ref="A4:L4"/>
    <mergeCell ref="E8:F8"/>
    <mergeCell ref="A20:D20"/>
    <mergeCell ref="A21:D21"/>
    <mergeCell ref="A17:D17"/>
    <mergeCell ref="A12:D12"/>
    <mergeCell ref="A13:D13"/>
    <mergeCell ref="A14:D14"/>
    <mergeCell ref="A15:D15"/>
    <mergeCell ref="A18:D18"/>
    <mergeCell ref="A24:D24"/>
    <mergeCell ref="A25:D25"/>
    <mergeCell ref="A26:D26"/>
    <mergeCell ref="A16:D16"/>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